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8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drawings/drawing13.xml" ContentType="application/vnd.openxmlformats-officedocument.drawing+xml"/>
  <Override PartName="/xl/charts/chart21.xml" ContentType="application/vnd.openxmlformats-officedocument.drawingml.chart+xml"/>
  <Override PartName="/xl/drawings/drawing14.xml" ContentType="application/vnd.openxmlformats-officedocument.drawing+xml"/>
  <Override PartName="/xl/charts/chart22.xml" ContentType="application/vnd.openxmlformats-officedocument.drawingml.chart+xml"/>
  <Override PartName="/xl/drawings/drawing15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6.xml" ContentType="application/vnd.openxmlformats-officedocument.drawing+xml"/>
  <Override PartName="/xl/charts/chart25.xml" ContentType="application/vnd.openxmlformats-officedocument.drawingml.chart+xml"/>
  <Override PartName="/xl/drawings/drawing17.xml" ContentType="application/vnd.openxmlformats-officedocument.drawing+xml"/>
  <Override PartName="/xl/charts/chart26.xml" ContentType="application/vnd.openxmlformats-officedocument.drawingml.chart+xml"/>
  <Override PartName="/xl/drawings/drawing18.xml" ContentType="application/vnd.openxmlformats-officedocument.drawing+xml"/>
  <Override PartName="/xl/charts/chart27.xml" ContentType="application/vnd.openxmlformats-officedocument.drawingml.chart+xml"/>
  <Override PartName="/xl/drawings/drawing19.xml" ContentType="application/vnd.openxmlformats-officedocument.drawing+xml"/>
  <Override PartName="/xl/charts/chart28.xml" ContentType="application/vnd.openxmlformats-officedocument.drawingml.chart+xml"/>
  <Override PartName="/xl/drawings/drawing20.xml" ContentType="application/vnd.openxmlformats-officedocument.drawing+xml"/>
  <Override PartName="/xl/charts/chart29.xml" ContentType="application/vnd.openxmlformats-officedocument.drawingml.chart+xml"/>
  <Override PartName="/xl/drawings/drawing21.xml" ContentType="application/vnd.openxmlformats-officedocument.drawing+xml"/>
  <Override PartName="/xl/charts/chart30.xml" ContentType="application/vnd.openxmlformats-officedocument.drawingml.chart+xml"/>
  <Override PartName="/xl/drawings/drawing22.xml" ContentType="application/vnd.openxmlformats-officedocument.drawing+xml"/>
  <Override PartName="/xl/charts/chart31.xml" ContentType="application/vnd.openxmlformats-officedocument.drawingml.chart+xml"/>
  <Override PartName="/xl/drawings/drawing23.xml" ContentType="application/vnd.openxmlformats-officedocument.drawing+xml"/>
  <Override PartName="/xl/charts/chart32.xml" ContentType="application/vnd.openxmlformats-officedocument.drawingml.chart+xml"/>
  <Override PartName="/xl/drawings/drawing24.xml" ContentType="application/vnd.openxmlformats-officedocument.drawing+xml"/>
  <Override PartName="/xl/charts/chart33.xml" ContentType="application/vnd.openxmlformats-officedocument.drawingml.chart+xml"/>
  <Override PartName="/xl/drawings/drawing25.xml" ContentType="application/vnd.openxmlformats-officedocument.drawing+xml"/>
  <Override PartName="/xl/charts/chart34.xml" ContentType="application/vnd.openxmlformats-officedocument.drawingml.chart+xml"/>
  <Override PartName="/xl/drawings/drawing26.xml" ContentType="application/vnd.openxmlformats-officedocument.drawing+xml"/>
  <Override PartName="/xl/charts/chart35.xml" ContentType="application/vnd.openxmlformats-officedocument.drawingml.chart+xml"/>
  <Override PartName="/xl/drawings/drawing27.xml" ContentType="application/vnd.openxmlformats-officedocument.drawing+xml"/>
  <Override PartName="/xl/charts/chart3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8.xml" ContentType="application/vnd.openxmlformats-officedocument.drawing+xml"/>
  <Override PartName="/xl/charts/chart3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9.xml" ContentType="application/vnd.openxmlformats-officedocument.drawing+xml"/>
  <Override PartName="/xl/charts/chart38.xml" ContentType="application/vnd.openxmlformats-officedocument.drawingml.chart+xml"/>
  <Override PartName="/xl/drawings/drawing30.xml" ContentType="application/vnd.openxmlformats-officedocument.drawing+xml"/>
  <Override PartName="/xl/charts/chart3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4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7$\abrkljac\Desktop\lektorirana kartična 2025\"/>
    </mc:Choice>
  </mc:AlternateContent>
  <xr:revisionPtr revIDLastSave="0" documentId="13_ncr:1_{BBAA97F8-0505-404E-86A4-A7F08366E282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Tablica 1." sheetId="8" r:id="rId1"/>
    <sheet name="Tablica 2" sheetId="9" r:id="rId2"/>
    <sheet name="Slika 1." sheetId="5" r:id="rId3"/>
    <sheet name="Slika 2." sheetId="3" r:id="rId4"/>
    <sheet name="Slika 3." sheetId="83" r:id="rId5"/>
    <sheet name="Slika 4." sheetId="30" r:id="rId6"/>
    <sheet name="Tablica 3." sheetId="28" r:id="rId7"/>
    <sheet name="Tablica 4." sheetId="29" r:id="rId8"/>
    <sheet name="Slika 5." sheetId="31" r:id="rId9"/>
    <sheet name="Slika 6." sheetId="42" r:id="rId10"/>
    <sheet name="Tablica 5." sheetId="84" r:id="rId11"/>
    <sheet name="Slika 7." sheetId="44" r:id="rId12"/>
    <sheet name="Tablica 6." sheetId="12" r:id="rId13"/>
    <sheet name="Tablica 7." sheetId="47" r:id="rId14"/>
    <sheet name="Slika 8." sheetId="49" r:id="rId15"/>
    <sheet name="Slika 9. i 10" sheetId="93" r:id="rId16"/>
    <sheet name="Tablica 8." sheetId="50" r:id="rId17"/>
    <sheet name="Slika 11. i 12." sheetId="79" r:id="rId18"/>
    <sheet name="Slika 13." sheetId="52" r:id="rId19"/>
    <sheet name="Tablica 9." sheetId="53" r:id="rId20"/>
    <sheet name="Tablica 10. i 11." sheetId="95" r:id="rId21"/>
    <sheet name="Slika 14." sheetId="54" r:id="rId22"/>
    <sheet name="Tablica 12." sheetId="85" r:id="rId23"/>
    <sheet name="Slika 15." sheetId="55" r:id="rId24"/>
    <sheet name="Slika 16." sheetId="61" r:id="rId25"/>
    <sheet name="Slika 17. " sheetId="62" r:id="rId26"/>
    <sheet name="Tablica 13. i 14." sheetId="97" r:id="rId27"/>
    <sheet name="Slika 17." sheetId="64" state="hidden" r:id="rId28"/>
    <sheet name="Tablica 15." sheetId="80" r:id="rId29"/>
    <sheet name="Slika 18." sheetId="100" r:id="rId30"/>
    <sheet name="Slika 19." sheetId="66" r:id="rId31"/>
    <sheet name="Slika 20." sheetId="86" r:id="rId32"/>
    <sheet name="Slika 21." sheetId="87" r:id="rId33"/>
    <sheet name="Slika 22." sheetId="69" r:id="rId34"/>
    <sheet name="Slika 23." sheetId="70" r:id="rId35"/>
    <sheet name="Slika 24." sheetId="81" r:id="rId36"/>
    <sheet name="Slika 25." sheetId="88" r:id="rId37"/>
    <sheet name="Slika 26." sheetId="89" r:id="rId38"/>
    <sheet name="Slika 27." sheetId="90" r:id="rId39"/>
    <sheet name="Slika 28." sheetId="82" r:id="rId40"/>
    <sheet name="Slika 29." sheetId="73" r:id="rId41"/>
    <sheet name="Tablica 16." sheetId="91" r:id="rId42"/>
    <sheet name="Slika 30." sheetId="74" r:id="rId43"/>
    <sheet name="Slika 31. i 32." sheetId="98" r:id="rId44"/>
    <sheet name="Tablica 17." sheetId="99" r:id="rId45"/>
  </sheets>
  <definedNames>
    <definedName name="_Toc416770595" localSheetId="0">'Tablica 1.'!$B$2</definedName>
    <definedName name="_Toc416770596" localSheetId="1">'Tablica 2'!$B$2</definedName>
    <definedName name="_Toc416770597" localSheetId="6">'Tablica 3.'!$B$2</definedName>
    <definedName name="_Toc416770597" localSheetId="10">'Tablica 5.'!$B$2</definedName>
    <definedName name="_Toc416770610" localSheetId="3">'Slika 2.'!#REF!</definedName>
    <definedName name="_Toc416770610" localSheetId="4">'Slika 3.'!#REF!</definedName>
    <definedName name="_Toc416770620" localSheetId="11">'Slika 7.'!$B$2</definedName>
    <definedName name="_Toc416770623" localSheetId="17">'Slika 11. i 12.'!#REF!</definedName>
    <definedName name="_Toc416770624" localSheetId="17">'Slika 11. i 12.'!#REF!</definedName>
    <definedName name="_Toc416770643" localSheetId="42">'Slika 30.'!#REF!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3" l="1"/>
  <c r="D12" i="85"/>
  <c r="E12" i="85" s="1"/>
  <c r="C12" i="85"/>
  <c r="E11" i="85"/>
  <c r="E10" i="85"/>
  <c r="E9" i="85"/>
  <c r="E8" i="85"/>
  <c r="E7" i="85"/>
  <c r="E6" i="85"/>
  <c r="D12" i="53"/>
  <c r="E12" i="53" s="1"/>
  <c r="C12" i="53"/>
  <c r="G41" i="52"/>
  <c r="F41" i="52"/>
  <c r="G40" i="52"/>
  <c r="F40" i="52"/>
  <c r="G39" i="52"/>
  <c r="F39" i="52"/>
  <c r="G38" i="52"/>
  <c r="F38" i="52"/>
  <c r="G37" i="52"/>
  <c r="F37" i="52"/>
  <c r="G36" i="52"/>
  <c r="F36" i="52"/>
  <c r="G35" i="52"/>
  <c r="F35" i="52"/>
  <c r="G34" i="52"/>
  <c r="F34" i="52"/>
  <c r="G33" i="52"/>
  <c r="F33" i="52"/>
  <c r="G32" i="52"/>
  <c r="F32" i="52"/>
  <c r="G31" i="52"/>
  <c r="F31" i="52"/>
  <c r="G30" i="52"/>
  <c r="F30" i="52"/>
  <c r="G29" i="52"/>
  <c r="F29" i="52"/>
  <c r="G28" i="52"/>
  <c r="F28" i="52"/>
  <c r="G27" i="52"/>
  <c r="F27" i="52"/>
  <c r="G26" i="52"/>
  <c r="F26" i="52"/>
  <c r="G25" i="52"/>
  <c r="F25" i="52"/>
  <c r="G24" i="52"/>
  <c r="F24" i="52"/>
  <c r="G23" i="52"/>
  <c r="F23" i="52"/>
  <c r="G22" i="52"/>
  <c r="F22" i="52"/>
  <c r="G21" i="52"/>
  <c r="F21" i="52"/>
  <c r="G20" i="52"/>
  <c r="F20" i="52"/>
  <c r="G19" i="52"/>
  <c r="F19" i="52"/>
  <c r="G18" i="52"/>
  <c r="F18" i="52"/>
  <c r="G17" i="52"/>
  <c r="F17" i="52"/>
  <c r="G16" i="52"/>
  <c r="F16" i="52"/>
  <c r="G15" i="52"/>
  <c r="F15" i="52"/>
  <c r="G14" i="52"/>
  <c r="F14" i="52"/>
  <c r="G13" i="52"/>
  <c r="F13" i="52"/>
  <c r="G12" i="52"/>
  <c r="F12" i="52"/>
  <c r="G11" i="52"/>
  <c r="F11" i="52"/>
  <c r="G10" i="52"/>
  <c r="F10" i="52"/>
  <c r="G9" i="52"/>
  <c r="F9" i="52"/>
  <c r="G8" i="52"/>
  <c r="F8" i="52"/>
  <c r="G7" i="52"/>
  <c r="F7" i="52"/>
  <c r="G6" i="52"/>
  <c r="F6" i="52"/>
  <c r="E9" i="93"/>
  <c r="E8" i="93"/>
  <c r="F17" i="3"/>
  <c r="F16" i="3"/>
  <c r="F15" i="3"/>
  <c r="F14" i="3"/>
  <c r="F13" i="3"/>
  <c r="F12" i="3"/>
  <c r="F11" i="3"/>
  <c r="F10" i="3"/>
  <c r="F9" i="3"/>
  <c r="F8" i="3"/>
  <c r="F7" i="3"/>
  <c r="E17" i="5"/>
  <c r="E16" i="5"/>
  <c r="E15" i="5"/>
  <c r="E14" i="5"/>
  <c r="E13" i="5"/>
  <c r="E12" i="5"/>
  <c r="E11" i="5"/>
  <c r="E10" i="5"/>
  <c r="E9" i="5"/>
  <c r="E8" i="5"/>
  <c r="E7" i="5"/>
  <c r="E6" i="5"/>
  <c r="C28" i="9"/>
  <c r="G53" i="64" l="1"/>
  <c r="F53" i="64"/>
  <c r="G54" i="64"/>
  <c r="F54" i="64"/>
  <c r="G55" i="64" l="1"/>
  <c r="F55" i="64"/>
  <c r="F42" i="70" l="1"/>
  <c r="C18" i="82"/>
  <c r="C18" i="88" l="1"/>
  <c r="C18" i="87"/>
  <c r="F6" i="47" l="1"/>
  <c r="F7" i="47"/>
  <c r="F8" i="47"/>
  <c r="F9" i="47"/>
  <c r="F10" i="47"/>
  <c r="E8" i="30" l="1"/>
  <c r="E11" i="47"/>
  <c r="D11" i="12"/>
  <c r="E17" i="91" l="1"/>
  <c r="F18" i="87" l="1"/>
  <c r="E18" i="87"/>
  <c r="D18" i="87"/>
  <c r="C18" i="86"/>
  <c r="D18" i="86" l="1"/>
  <c r="E18" i="86"/>
  <c r="F18" i="86"/>
  <c r="I6" i="91" l="1"/>
  <c r="I7" i="91"/>
  <c r="I8" i="91"/>
  <c r="I9" i="91"/>
  <c r="I10" i="91" l="1"/>
  <c r="I11" i="91"/>
  <c r="I12" i="91"/>
  <c r="E18" i="88" l="1"/>
  <c r="F18" i="88"/>
  <c r="E7" i="84" l="1"/>
  <c r="E6" i="84"/>
  <c r="E8" i="84" l="1"/>
  <c r="F8" i="28" l="1"/>
  <c r="I13" i="91" l="1"/>
  <c r="I18" i="91" s="1"/>
  <c r="I17" i="91"/>
  <c r="I15" i="91"/>
  <c r="I14" i="91"/>
  <c r="E18" i="91"/>
  <c r="E15" i="91"/>
  <c r="E14" i="91"/>
  <c r="G16" i="80"/>
  <c r="F16" i="80"/>
  <c r="E16" i="80"/>
  <c r="D16" i="80"/>
  <c r="C16" i="80"/>
  <c r="H16" i="80" l="1"/>
  <c r="I19" i="91"/>
  <c r="E16" i="91" l="1"/>
  <c r="G9" i="80"/>
  <c r="F9" i="80"/>
  <c r="E9" i="80"/>
  <c r="D9" i="80"/>
  <c r="C9" i="80"/>
  <c r="H9" i="80" l="1"/>
  <c r="F7" i="28"/>
  <c r="F9" i="28" l="1"/>
  <c r="D11" i="47" l="1"/>
  <c r="C11" i="47"/>
  <c r="F11" i="47" l="1"/>
  <c r="C11" i="12"/>
  <c r="E11" i="12"/>
  <c r="F18" i="91" l="1"/>
  <c r="G18" i="91"/>
  <c r="H18" i="91"/>
  <c r="F17" i="91"/>
  <c r="G17" i="91"/>
  <c r="H17" i="91"/>
  <c r="F15" i="91"/>
  <c r="G15" i="91"/>
  <c r="H15" i="91"/>
  <c r="F14" i="91"/>
  <c r="G14" i="91"/>
  <c r="H14" i="91"/>
  <c r="I16" i="91"/>
  <c r="H19" i="91" l="1"/>
  <c r="F16" i="91"/>
  <c r="G16" i="91"/>
  <c r="H16" i="91"/>
  <c r="E19" i="91"/>
  <c r="F19" i="91"/>
  <c r="G19" i="91" l="1"/>
  <c r="F18" i="90"/>
  <c r="E18" i="90"/>
  <c r="D18" i="90"/>
  <c r="C18" i="90"/>
  <c r="G18" i="90"/>
  <c r="F18" i="89"/>
  <c r="E18" i="89"/>
  <c r="D18" i="89"/>
  <c r="C18" i="89"/>
  <c r="D18" i="88"/>
  <c r="H18" i="88"/>
  <c r="G18" i="87"/>
  <c r="H18" i="87"/>
  <c r="G18" i="86"/>
  <c r="H18" i="86"/>
  <c r="G18" i="88" l="1"/>
  <c r="H18" i="90"/>
  <c r="H18" i="89"/>
  <c r="G18" i="89"/>
</calcChain>
</file>

<file path=xl/sharedStrings.xml><?xml version="1.0" encoding="utf-8"?>
<sst xmlns="http://schemas.openxmlformats.org/spreadsheetml/2006/main" count="738" uniqueCount="395">
  <si>
    <t>Ukupno</t>
  </si>
  <si>
    <t>Izvještajno razdoblje</t>
  </si>
  <si>
    <t>Izvor: HNB</t>
  </si>
  <si>
    <t>Prihvatni uređaji</t>
  </si>
  <si>
    <t>Bankomati</t>
  </si>
  <si>
    <t>EFTPOS uređaji</t>
  </si>
  <si>
    <t>Županija</t>
  </si>
  <si>
    <t>Grad Zagreb</t>
  </si>
  <si>
    <t xml:space="preserve">Tablica 2. Broj bankomata prema županijama na teritoriju RH </t>
  </si>
  <si>
    <t>EFTPOS uređaj za isplatu i uplatu</t>
  </si>
  <si>
    <t>Tablica 1. Ukupan broj uređaja na kojima se obavlja prihvat platnih kartica na teritoriju RH</t>
  </si>
  <si>
    <t>Potrošač</t>
  </si>
  <si>
    <t>Nepotrošač</t>
  </si>
  <si>
    <t>Osnovna</t>
  </si>
  <si>
    <t>Dodatna</t>
  </si>
  <si>
    <t>Debitna platna kartica</t>
  </si>
  <si>
    <t>Kreditna platna kartica</t>
  </si>
  <si>
    <t>Vrsta platne kartice</t>
  </si>
  <si>
    <t xml:space="preserve">Tablica 4. Broj platnih kartica izdanih u RH prema vrsti kartice </t>
  </si>
  <si>
    <t>Broj platnih kartica</t>
  </si>
  <si>
    <t>Udio</t>
  </si>
  <si>
    <t>Debitna kartica</t>
  </si>
  <si>
    <t>Charge kartica</t>
  </si>
  <si>
    <t>Kartica s odgođenom naplatom</t>
  </si>
  <si>
    <t>Revolving kartica</t>
  </si>
  <si>
    <t>Kreditna kartica</t>
  </si>
  <si>
    <t>Novoizdane debitne platne kartice</t>
  </si>
  <si>
    <t>Novoizdane kreditne platne kartice</t>
  </si>
  <si>
    <t>Deaktivirane debitne platne kartice</t>
  </si>
  <si>
    <t>Deaktivirane kreditne platne kartice</t>
  </si>
  <si>
    <t>Kontaktna</t>
  </si>
  <si>
    <t>Beskontaktna</t>
  </si>
  <si>
    <t>Uključene su korištene, nekorištene i blokirane platne kartice.</t>
  </si>
  <si>
    <t>Ukupno platne kartice</t>
  </si>
  <si>
    <t>Broj PPU izdavatelja</t>
  </si>
  <si>
    <t>Broj imatelja</t>
  </si>
  <si>
    <t>Ukupno kreditne kartice</t>
  </si>
  <si>
    <t>Jedan</t>
  </si>
  <si>
    <t>Dva</t>
  </si>
  <si>
    <t>Tri</t>
  </si>
  <si>
    <t>Četiri</t>
  </si>
  <si>
    <t>Pet i više</t>
  </si>
  <si>
    <t>Ukupno debitne  kartice</t>
  </si>
  <si>
    <t>Ukupno kreditne  kartice</t>
  </si>
  <si>
    <t>Vrijednost transakcija</t>
  </si>
  <si>
    <t>Broj transakcija</t>
  </si>
  <si>
    <t>Kupnja robe i usluga</t>
  </si>
  <si>
    <t>Podizanje gotovog novca</t>
  </si>
  <si>
    <t>Polaganje gotovog novca</t>
  </si>
  <si>
    <t>Ugovorno terećenje</t>
  </si>
  <si>
    <t>Prosječna vrijednost transakcije</t>
  </si>
  <si>
    <t>Bankomat</t>
  </si>
  <si>
    <t>EFTPOS uređaj</t>
  </si>
  <si>
    <t>Internet</t>
  </si>
  <si>
    <t>Ostalo</t>
  </si>
  <si>
    <t xml:space="preserve">Funkcija </t>
  </si>
  <si>
    <t>Broj transakcija kupnje robe i usluga</t>
  </si>
  <si>
    <t>Prosječna vrijednost transakcije kupnje robe i usluga</t>
  </si>
  <si>
    <t>Debitna funkcija</t>
  </si>
  <si>
    <t>Charge funkcija</t>
  </si>
  <si>
    <t>Funkcija obročne otplate</t>
  </si>
  <si>
    <t>Funkcija odgođene naplate</t>
  </si>
  <si>
    <t>Revolving funkcija</t>
  </si>
  <si>
    <t>Kreditna funkcija</t>
  </si>
  <si>
    <t>Slovenija</t>
  </si>
  <si>
    <t>Njemačka</t>
  </si>
  <si>
    <t>Italija</t>
  </si>
  <si>
    <t>Pružatelj platnih usluga  prihvatitelj</t>
  </si>
  <si>
    <t>Kreditne institucije</t>
  </si>
  <si>
    <t>Ukupan broj bankomata</t>
  </si>
  <si>
    <t>Ukupno debitne kartice</t>
  </si>
  <si>
    <t xml:space="preserve"> </t>
  </si>
  <si>
    <t>Kontaktni</t>
  </si>
  <si>
    <t>Tablica 6. Broj imatelja platnih kartica u RH (potrošača)</t>
  </si>
  <si>
    <t>Broj transakcija podizanja gotovog novca</t>
  </si>
  <si>
    <t>Vrijednost transakcija podizanja gotovog novca</t>
  </si>
  <si>
    <t>Prosječna vrijednost transakcije podizanja gotovog novca</t>
  </si>
  <si>
    <t xml:space="preserve">Tablica 8. Broj i vrijednost nacionalnih kartičnih platnih transakcija po vrsti platne kartice </t>
  </si>
  <si>
    <t>Mobilni telefon</t>
  </si>
  <si>
    <t>Broj nacionalnih transakcija</t>
  </si>
  <si>
    <t>Vrijednost nacionalnih transakcija</t>
  </si>
  <si>
    <t>Broj međunarodnih transakcija</t>
  </si>
  <si>
    <t>Vrijednost međunarodnih transakcija</t>
  </si>
  <si>
    <t>EFTPOS uređaji za isplatu i uplatu</t>
  </si>
  <si>
    <t xml:space="preserve">Slika 2. Broj EFTPOS uređaja na teritoriju RH </t>
  </si>
  <si>
    <t xml:space="preserve">Slika 3. Broj beskontaktno-kontaktnih EFTPOS uređaja na teritoriju RH </t>
  </si>
  <si>
    <t xml:space="preserve">Slika 4. Broj platnih kartica </t>
  </si>
  <si>
    <t xml:space="preserve">Slika 5. Broj korištenih, nekorištenih i blokiranih platnih kartica </t>
  </si>
  <si>
    <t xml:space="preserve">Slika 6. Broj novoizdanih i deaktiviranih platnih kartica prema vrsti kartice </t>
  </si>
  <si>
    <t xml:space="preserve">Slika 8. Broj i vrijednost nacionalnih i međunarodnih kartičnih platnih transakcija </t>
  </si>
  <si>
    <t>Beskontaktno-kontaktni</t>
  </si>
  <si>
    <t>Tablica 3. Broj platnih kartica izdanih u RH prema korisniku</t>
  </si>
  <si>
    <t xml:space="preserve">Slika 7. Broj kontaktnih i beskontaktnih platnih kartica </t>
  </si>
  <si>
    <t>Tablica 7. Broj imatelja platnih kartica u RH poslovnih subjekata (nepotrošača)</t>
  </si>
  <si>
    <t>Ukupan broj transakcija – desno</t>
  </si>
  <si>
    <t>Ukupna vrijednost transakcija – lijevo</t>
  </si>
  <si>
    <t>Vrijednost transakcija kupnje robe i usluga</t>
  </si>
  <si>
    <t>Broj kartičnih platnih transakcija podizanja gotovog novca – desno</t>
  </si>
  <si>
    <t>Vrijednost kartičnih platnih transakcija podizanja gotovog novca – lijevo</t>
  </si>
  <si>
    <t>Broj kartičnih transakcija polaganja gotovog novca – desno</t>
  </si>
  <si>
    <t>Vrijednost kartičnih transakcija polaganja gotovog novca – lijevo</t>
  </si>
  <si>
    <t>Broj transakcija – desno</t>
  </si>
  <si>
    <t>Vrijednost transakcija – lijevo</t>
  </si>
  <si>
    <t>vrijednost transakcija – lijevo</t>
  </si>
  <si>
    <t>broj transakcija – desno</t>
  </si>
  <si>
    <t>Broj transakcija – lijevo</t>
  </si>
  <si>
    <t>Vrijednost transakcija – desno</t>
  </si>
  <si>
    <t>Hrvatski izdavatelji, broj transakcija – desno</t>
  </si>
  <si>
    <t>Hrvatski izdavatelji, vrijednost transakcija – lijevo</t>
  </si>
  <si>
    <t>Inozemni izdavatelji, broj transakcija – desno</t>
  </si>
  <si>
    <t>Inozemni izdavatelji, vrijednost transakcija – lijevo</t>
  </si>
  <si>
    <t>Broj transakcija vlastitim karticama – desno</t>
  </si>
  <si>
    <t>Broj transakcija karticama ostalih hrvatskih izdavatelja – desno</t>
  </si>
  <si>
    <t>Vrijednost transakcija vlastitim karticama – lijevo</t>
  </si>
  <si>
    <t>Vrijednost transakcija karticama ostalih hrvatskih izdavatelja – lijevo</t>
  </si>
  <si>
    <t>Korištene platne kartice  (uk.)</t>
  </si>
  <si>
    <t>Nekorištene platne kartice  (uk.)</t>
  </si>
  <si>
    <t>Blokirane platne kartice  (uk.)</t>
  </si>
  <si>
    <t>Broj i vrijednost nacionalnih kartičnih platnih transakcija prema prihvatnim uređajima</t>
  </si>
  <si>
    <t xml:space="preserve">Tablica 5. Broj kontaktnih i beskontaktnih platnih kartica izdanih u RH </t>
  </si>
  <si>
    <t>Napomena: Podaci se odnose na ukupan broj transakcija prihvata i vrijednost transakcija prihvata.</t>
  </si>
  <si>
    <t>Beskontaktni</t>
  </si>
  <si>
    <t>Broj korištenih platnih karica</t>
  </si>
  <si>
    <t>Broj nacionalnih kartičnih platnih transakcija</t>
  </si>
  <si>
    <t>Vrijednost nacionalnih kartičnih platnih transakcija</t>
  </si>
  <si>
    <t>UKUPNO</t>
  </si>
  <si>
    <t>POTROŠAČ</t>
  </si>
  <si>
    <t>NEPOTROŠAČ</t>
  </si>
  <si>
    <t>Platna transakcija</t>
  </si>
  <si>
    <t>Korisnik</t>
  </si>
  <si>
    <t>Potrošač (broj transakcija) – desno</t>
  </si>
  <si>
    <t>Potrošač (vrijednost transakcija) – lijevo</t>
  </si>
  <si>
    <t>Nepotrošač (broj transakcija) – desno</t>
  </si>
  <si>
    <t>Nepotrošač (vrijednost transakcija) – lijevo</t>
  </si>
  <si>
    <t>UKUPNO 
– BROJ TRANSAKCIJA</t>
  </si>
  <si>
    <t>UKUPNO 
– VRIJEDNOST TRANSAKCIJA</t>
  </si>
  <si>
    <t>Nepotrošač  (vrijednost transakcija) – lijevo</t>
  </si>
  <si>
    <t>UKUPNO 
 – VRIJEDNOST TRANSAKCIJA</t>
  </si>
  <si>
    <t>Potrošač  (broj transakcija) – desno</t>
  </si>
  <si>
    <t>UKUPNO – BROJ TRANSAKCIJA</t>
  </si>
  <si>
    <t>UKUPNO – VRIJEDNOST TRANSAKCIJA</t>
  </si>
  <si>
    <t>Tablica 9. Broj i vrijednost nacionalnih kartičnih platnih transakcija kupnje robe i usluga po funkciji</t>
  </si>
  <si>
    <t>Ukupno – broj transakcija</t>
  </si>
  <si>
    <t>Ukupno – vrijednost transakcija</t>
  </si>
  <si>
    <t>Napomena: Podaci se odnose na ukupan broj i vrijednost transakcija prihvata platnih kartica hrvatskih izdavatelja za kupnju robe i usluga.</t>
  </si>
  <si>
    <t>Napomena: Podaci se odnose na ukupan broj i vrijednost transakcija prihvata platnih kartica hrvatskih izdavatelja za podizanje gotovog novca.</t>
  </si>
  <si>
    <t xml:space="preserve">Napomena: Podaci se odnose na ukupan broj i vrijednost transakcija prihvata platnih kartica hrvatskih izdavatelja za polaganje gotovog novca. </t>
  </si>
  <si>
    <t>Ostalo/članska</t>
  </si>
  <si>
    <t>Irska</t>
  </si>
  <si>
    <t>Nizozemska</t>
  </si>
  <si>
    <t>Napomena: Podaci se odnose na ukupan broj transakcija prihvata i vrijednost transakcija prihvata platnih transakcija izvršenih platnim karticama hrvatskih izdavatelja.</t>
  </si>
  <si>
    <t>Napomena: Podaci se odnose na ukupan broj transakcija prihvata i vrijednost transakcija prihvata platnih transakcija izvršenih platnim karticama inozemnih izdavatelja.</t>
  </si>
  <si>
    <t>Zagrebačka</t>
  </si>
  <si>
    <t>Krapinsko-zagorska</t>
  </si>
  <si>
    <t xml:space="preserve">Sisačko-moslavačka </t>
  </si>
  <si>
    <t xml:space="preserve">Karlovačka </t>
  </si>
  <si>
    <t xml:space="preserve">Varaždinska </t>
  </si>
  <si>
    <t xml:space="preserve">Koprivničko-križevačka </t>
  </si>
  <si>
    <t xml:space="preserve">Bjelovarsko-bilogorska </t>
  </si>
  <si>
    <t xml:space="preserve">Primorsko-goranska </t>
  </si>
  <si>
    <t xml:space="preserve">Ličko-senjska </t>
  </si>
  <si>
    <t xml:space="preserve">Virovitičko-podravska </t>
  </si>
  <si>
    <t>Požeško-slavonska</t>
  </si>
  <si>
    <t xml:space="preserve">Brodsko-posavska </t>
  </si>
  <si>
    <t xml:space="preserve">Zadarska </t>
  </si>
  <si>
    <t>Osječko-baranjska</t>
  </si>
  <si>
    <t>Šibensko-kninska</t>
  </si>
  <si>
    <t>Vukovarsko-srijemska</t>
  </si>
  <si>
    <t xml:space="preserve">Splitsko-dalmatinska </t>
  </si>
  <si>
    <t xml:space="preserve">Istarska </t>
  </si>
  <si>
    <t>Dubrovačko-neretvanska</t>
  </si>
  <si>
    <t>Međimurska</t>
  </si>
  <si>
    <t>Institucije za elektronički novac i institucije za platni promet</t>
  </si>
  <si>
    <t>Prosječna mjesečna vrijednost nacionalnih kartičnih platnih transakcija po korištenoj platnoj kartici – desno</t>
  </si>
  <si>
    <t>Prosječan mjesečni broj nacionalnih kartičnih platnih transakcija po korištenoj platnoj kartici – lijevo</t>
  </si>
  <si>
    <t>Ukupno na dan 31. 12. 2021.</t>
  </si>
  <si>
    <t xml:space="preserve">Slika 1. Broj bankomata na teritoriju RH </t>
  </si>
  <si>
    <t>NJEMAČKA</t>
  </si>
  <si>
    <t>AUSTRIJA</t>
  </si>
  <si>
    <t>SJEDINJENE AMERIČKE DRŽAVE</t>
  </si>
  <si>
    <t>SLOVENIJA</t>
  </si>
  <si>
    <t>Napomena: Podaci se odnose na stanje na posljednji dan svakoga izvještajnog mjeseca.</t>
  </si>
  <si>
    <t>Napomena: Podaci se odnose na ukupan broj i vrijednost nacionalnih kartičnih platnih transakcija tijekom svakoga izvještajnog mjeseca.</t>
  </si>
  <si>
    <t>Napomena: Podaci se odnose na ukupan broj i vrijednost transakcija prihvata tijekom svakoga izvještajnog mjeseca.</t>
  </si>
  <si>
    <t>31. 1. 2022.</t>
  </si>
  <si>
    <t>28. 2. 2022.</t>
  </si>
  <si>
    <t>31. 3. 2022.</t>
  </si>
  <si>
    <t>30. 4. 2022.</t>
  </si>
  <si>
    <t>31. 5. 2022.</t>
  </si>
  <si>
    <t>30. 6. 2022.</t>
  </si>
  <si>
    <t>31. 7. 2022.</t>
  </si>
  <si>
    <t>31. 8. 2022.</t>
  </si>
  <si>
    <t>30. 9. 2022.</t>
  </si>
  <si>
    <t>31. 10. 2022.</t>
  </si>
  <si>
    <t>30. 11. 2022.</t>
  </si>
  <si>
    <t>31. 12. 2022.</t>
  </si>
  <si>
    <t>Ukupno na dan 31. 12. 2022.</t>
  </si>
  <si>
    <t>Napomena: Podaci se odnose  na  ukupan broj novoizdanih i deaktiviranih platnih kartica tijekom svakoga izvještajnog mjeseca.</t>
  </si>
  <si>
    <t>Bosna i Hercegovina</t>
  </si>
  <si>
    <t>Španjolska</t>
  </si>
  <si>
    <t>sij.22</t>
  </si>
  <si>
    <t>velj.22</t>
  </si>
  <si>
    <t>ožu.22</t>
  </si>
  <si>
    <t>tra.22</t>
  </si>
  <si>
    <t>svi.22</t>
  </si>
  <si>
    <t>lip.22</t>
  </si>
  <si>
    <t>srp.22</t>
  </si>
  <si>
    <t>kol.22</t>
  </si>
  <si>
    <t>ruj.22</t>
  </si>
  <si>
    <t>lis.22</t>
  </si>
  <si>
    <t>stu.22</t>
  </si>
  <si>
    <t>pro.22</t>
  </si>
  <si>
    <t>Beskontaktno-kontaktni (desno)</t>
  </si>
  <si>
    <t>Kontaktni  (lijevo)</t>
  </si>
  <si>
    <t>Ukupno na dan 31. 12. 2023.</t>
  </si>
  <si>
    <t>31.1.2023.</t>
  </si>
  <si>
    <t>28.2.2023.</t>
  </si>
  <si>
    <t>31.3.2023.</t>
  </si>
  <si>
    <t>30.4.2023.</t>
  </si>
  <si>
    <t>31.5.2023.</t>
  </si>
  <si>
    <t>30.6.2023.</t>
  </si>
  <si>
    <t>31.7.2023.</t>
  </si>
  <si>
    <t>31.8.2023.</t>
  </si>
  <si>
    <t>30.9.2023.</t>
  </si>
  <si>
    <t>31.10.2023.</t>
  </si>
  <si>
    <t>30.11.2023.</t>
  </si>
  <si>
    <t>31.12.2023.</t>
  </si>
  <si>
    <t>Vrijednost transakcija, u EUR</t>
  </si>
  <si>
    <t>Belgija</t>
  </si>
  <si>
    <t>Vrijednost transakcija preračunata je u eure na posljednji dan svakoga izvještajnog razdoblja.</t>
  </si>
  <si>
    <t>Napomena: Podaci se odnose na ukupan broj i ukupnu vrijednost transakcija prihvata u eurima tijekom izvještajnog mjeseca.</t>
  </si>
  <si>
    <t>u eurima</t>
  </si>
  <si>
    <t>IRSKA</t>
  </si>
  <si>
    <t>Napomena: Podaci se odnose na ukupan broj i vrijednost prihvata platnih kartica inozemnih izdavatelja u RH.</t>
  </si>
  <si>
    <t>Napomena: Podaci se odnose na ukupan broj i vrijednost međunarodnih kartičnih platnih transakcija tijekom svakoga izvještajnog mjeseca.</t>
  </si>
  <si>
    <t>Inicirani kanalom s udaljenosti</t>
  </si>
  <si>
    <t>Inicirani kanalom koji nije s udaljenosti</t>
  </si>
  <si>
    <t xml:space="preserve">Platne transakcije na temelju kartica s platnim instrumentima na temelju kartica koje </t>
  </si>
  <si>
    <t>izdaju rezidentni pružatelji platnih usluga (poslani)</t>
  </si>
  <si>
    <t>Inicirano platnim kanalom 
koji nije s udaljenosti</t>
  </si>
  <si>
    <t>Inicirano platnim kanalom 
s udaljenosti</t>
  </si>
  <si>
    <t>Ponavljajuće transakcije</t>
  </si>
  <si>
    <t>Beskontaktna plaćanja male vrijednosti</t>
  </si>
  <si>
    <t>Samoposlužni terminali za prijevozne karte ili naknade za parkiranje</t>
  </si>
  <si>
    <t>Mala vrijednost</t>
  </si>
  <si>
    <t>Analiza transakcijskog rizika</t>
  </si>
  <si>
    <t>Transakcije koje je inicirao trgovac</t>
  </si>
  <si>
    <t>5812 Eating places and restaurants</t>
  </si>
  <si>
    <t>7995 Betting, including Lottery Tickets, Casino Gaming Chips, Off-Track Betting, and Wagers at Race Tracks</t>
  </si>
  <si>
    <t>4814 Telecommunication services, including local and long distance calls, credit card calls, calls through use of magnetic stripe reading telephones and faxes</t>
  </si>
  <si>
    <t>5651 Family clothing shops</t>
  </si>
  <si>
    <t>5411 Groceries and supermarkets</t>
  </si>
  <si>
    <t>5541 Service stations (with or without ancillary services)</t>
  </si>
  <si>
    <t>5399 Miscellaneous general merchandise</t>
  </si>
  <si>
    <t>5977 Cosmetic Stores</t>
  </si>
  <si>
    <t>5912 Drug stores and pharmacies</t>
  </si>
  <si>
    <t>31.12. 2021.</t>
  </si>
  <si>
    <t>31.12. 2022.</t>
  </si>
  <si>
    <t>31.12. 2023.</t>
  </si>
  <si>
    <t xml:space="preserve">broj </t>
  </si>
  <si>
    <t>Tablica 10. Nacionalne kartične transakcije inicirane s udaljenosti prema najzastupljenijim kategorijama trgovaca (kodnim listama) prema vrijednosti izvršenih transakcija</t>
  </si>
  <si>
    <t>5732 Electronics shops</t>
  </si>
  <si>
    <t>5712 Furniture, home furnishings and equipment shops and manufacturers, except appliances</t>
  </si>
  <si>
    <t>Tablica 12. Broj i vrijednost nacionalnih kartičnih platnih transakcija podizanja gotovog novca po funkciji transakcije</t>
  </si>
  <si>
    <t>Tablica 13. Međunarodne kartične transakcije inicirane kanalom s udaljenosti prema najzastupljenijim kategorijama trgovaca (kodnim listama) prema vrijednosti izvršenih transakcija</t>
  </si>
  <si>
    <t>5651  Family clothing shops</t>
  </si>
  <si>
    <t>Napomena: Podaci se odnose na ukupan broj transakcija prihvata platnih kartica u RH (ne uključuje podizanje gotovine na bankomatu)</t>
  </si>
  <si>
    <t>Napomena: Podaci se odnose na ukupnu vrijednost transakcija prihvata platnih kartica u RH (ne uključuje podizanje gotovine na bankomatu)</t>
  </si>
  <si>
    <t>Inicirano platnim kanalom s udaljenosti</t>
  </si>
  <si>
    <t>Tablica 15. Broj i vrijednost transakcija prihvata prema prihvatnom uređaju</t>
  </si>
  <si>
    <t>Tablica 16. Broj i vrijednost transakcija prihvata platnih kartica inozemnih izdavatelja prema prihvatnim uređajima i imateljima kartice</t>
  </si>
  <si>
    <t>Tablica 14. Međunarodne kartične transakcije inicirane uz fizičku prisutnost uz POS terminal prema najzastupljenijim kategorijama trgovaca (kodnim listama) prema vrijednosti izvršenih transakcija</t>
  </si>
  <si>
    <t>Napomena: Podaci se odnose na ukupan broj transakcija prihvata tijekom svakoga izvještajnog mjeseca.</t>
  </si>
  <si>
    <t>Napomena: Podaci se odnose na ukupnu vrijednost transakcija prihvata tijekom svakoga izvještajnog mjeseca.</t>
  </si>
  <si>
    <t>Ukupno na dan 31. 12. 2024.</t>
  </si>
  <si>
    <t>31.1.2024.</t>
  </si>
  <si>
    <t>28.2.2024.</t>
  </si>
  <si>
    <t>31.3.2024.</t>
  </si>
  <si>
    <t>30.4.2024.</t>
  </si>
  <si>
    <t>31.5.2024.</t>
  </si>
  <si>
    <t>30.6.2024.</t>
  </si>
  <si>
    <t>31.7.2024.</t>
  </si>
  <si>
    <t>31.8.2024.</t>
  </si>
  <si>
    <t>30.9.2024.</t>
  </si>
  <si>
    <t>31.10.2024.</t>
  </si>
  <si>
    <t>30.11.2024.</t>
  </si>
  <si>
    <t>31.12.2024.</t>
  </si>
  <si>
    <t>31.12. 2024.</t>
  </si>
  <si>
    <t>Litva</t>
  </si>
  <si>
    <t>4829  Wire transfers and money orders</t>
  </si>
  <si>
    <t>4722  Travel agencies and tour operators</t>
  </si>
  <si>
    <t>5651   Family clothing shops</t>
  </si>
  <si>
    <t>5691  Men’s and women’s clothing shops</t>
  </si>
  <si>
    <t>5311  Department stores</t>
  </si>
  <si>
    <t>7311  Advertising Services</t>
  </si>
  <si>
    <t>G300  Airlines (codes between 3000 and 3350)</t>
  </si>
  <si>
    <t>5812  Eating places and restaurants</t>
  </si>
  <si>
    <t>5411  Groceries and supermarkets</t>
  </si>
  <si>
    <t>5814 Fast food restaurants</t>
  </si>
  <si>
    <t xml:space="preserve">Slika 17. Broj i vrijednost transakcija prihvata na teritoriju RH </t>
  </si>
  <si>
    <t>Napomena: Podaci se odnose  na  ukupan broj korištenih, nekorištenih i blokiranih platnih kartica na posljednji dan svakoga izvještajnog mjeseca.</t>
  </si>
  <si>
    <t>31.12.2021.</t>
  </si>
  <si>
    <t>Napomena: Podaci se odnose na ukupan broj kontaktnih i beskontaktnih platnih kartica na posljednji dan izvještajne godine.</t>
  </si>
  <si>
    <t>Napomena: Podaci se odnose na prosječan broj i vrijednost nacionalnih kartičnih platnih transakcija tijekom svakoga izvještajnog mjeseca.</t>
  </si>
  <si>
    <t xml:space="preserve"> u eurima</t>
  </si>
  <si>
    <t xml:space="preserve">Kategorija trgovca – 
kodna lista </t>
  </si>
  <si>
    <t>Vrijednost transakcija 
u eurima</t>
  </si>
  <si>
    <t>Tablica 11. Nacionalne kartične transakcije inicirane uz fizičku prisustnost uz POS terminal prema najzastupljenijim kategorijama trgovaca (kodnim listama) prema vrijednosti izvršenih transakcija</t>
  </si>
  <si>
    <t>6051 Non-financial institutions – foreign currency, money orders (not wire transfer), scrip and travellers’ checks</t>
  </si>
  <si>
    <t>6012 Financial institutions – merchandise and services</t>
  </si>
  <si>
    <t>4215 Courier services – air and ground and freight forwarders</t>
  </si>
  <si>
    <t>6012  Financial institutions – merchandise and services</t>
  </si>
  <si>
    <t>7011  Lodging – hotels, motels and resorts</t>
  </si>
  <si>
    <t>UJEDINJENO KRALJEVSTVO V. B. I SJ. IRSKE</t>
  </si>
  <si>
    <t>SCA – autentificirano pozdanom autentifikacijom klijenta</t>
  </si>
  <si>
    <t>non-SCA – nije primijenjena pouzdana autentifikacija klijenta</t>
  </si>
  <si>
    <t>Tablica 17. Transakcije kod kojih nije primijenjen SCA prema vrstama korištenog izuzeća</t>
  </si>
  <si>
    <t>Vrijednost transakcija (EUR)</t>
  </si>
  <si>
    <t xml:space="preserve">SCA –  autentificirano pozdanom autentifikacijom klijenta </t>
  </si>
  <si>
    <t>31.12.2025.</t>
  </si>
  <si>
    <t>na dan 31. prosinca 2025.</t>
  </si>
  <si>
    <t>Napomena: Podaci se odnose na ukupan broj platnih kartica na dan 31. prosinca 2025.</t>
  </si>
  <si>
    <t>31.1.2025.</t>
  </si>
  <si>
    <t>28.2.2025.</t>
  </si>
  <si>
    <t>31.3.2025.</t>
  </si>
  <si>
    <t>30.4.2025.</t>
  </si>
  <si>
    <t>31.5.2025.</t>
  </si>
  <si>
    <t>30.6.2025.</t>
  </si>
  <si>
    <t>31.7.2025.</t>
  </si>
  <si>
    <t>31.8.2025.</t>
  </si>
  <si>
    <t>30.9.2025.</t>
  </si>
  <si>
    <t>31.10.2025.</t>
  </si>
  <si>
    <t>30.11.2025.</t>
  </si>
  <si>
    <t>Napomena: Podaci se odnose na ukupan broj i vrijednost transakcija prihvata u eurima u 2025.</t>
  </si>
  <si>
    <t>Napomena: Podaci se odnose na ukupan broj transakcija prihvata platnih kartica inozemnih izdavatelja u 2025.</t>
  </si>
  <si>
    <t>Napomena: Podaci se odnose na ukupnu vrijednost transakcija prihvata platnih kartica inozemnih izdavatelja u 2025.</t>
  </si>
  <si>
    <t>Napomena: Podaci se odnose na ukupan broj i vrijednost transakcija prihvata platnih kartica inozemnih izdavatelja u 2025.</t>
  </si>
  <si>
    <t>POLJSKA</t>
  </si>
  <si>
    <t>Napomena: Podaci se odnose na ukupan broj i vrijednost transakcija prihvata platnih kartica u RH u 2025.</t>
  </si>
  <si>
    <t>Napomena: Podaci se odnose na ukupan broj na dan 31. prosinca 2025.</t>
  </si>
  <si>
    <t>Ukupno na dan 31. 12. 2025.</t>
  </si>
  <si>
    <t>31.12. 2025.</t>
  </si>
  <si>
    <t>31. 1. 2025.</t>
  </si>
  <si>
    <t>31. 3. 2025.</t>
  </si>
  <si>
    <t>30. 4. 2025.</t>
  </si>
  <si>
    <t>31. 5. 2025.</t>
  </si>
  <si>
    <t>30. 6. 2025.</t>
  </si>
  <si>
    <t>31. 7. 2025.</t>
  </si>
  <si>
    <t>31. 8. 2025.</t>
  </si>
  <si>
    <t>30. 9. 2025.</t>
  </si>
  <si>
    <t>31. 10. 2025.</t>
  </si>
  <si>
    <t>30. 11. 2025.</t>
  </si>
  <si>
    <t>31. 12. 2025.</t>
  </si>
  <si>
    <t>Napomena: Podaci se odnose na ukupan broj i vrijednost nacionalnih i međunarodnih kartičnih platnih transakcija u 2025.</t>
  </si>
  <si>
    <t>Napomena: Podaci se odnose na ukupan broj i vrijednost nacionalnih kartičnih platnih transakcija u eurima u 2025.</t>
  </si>
  <si>
    <t>Napomena: Podaci se odnose na ukupan broj i vrijednost nacionalnih kartičnih platnih transakcija u 2025.</t>
  </si>
  <si>
    <t>Napomena: Podaci se odnose na ukupan broj nacionalnih  kartičnih platnih transakcija u 2025.</t>
  </si>
  <si>
    <t>Napomena: Podaci se odnose na ukupnu vrijednost nacionalnih kartičnih platnih transakcija u 2025.</t>
  </si>
  <si>
    <t>Napomena: Podaci se odnose na ukupan broj i vrijednost nacionalnih kartičnih platnih  transakcija kupnje robe i usluga u 2025.</t>
  </si>
  <si>
    <t>Napomena: Podaci uključuju ukupan broj i vrijednost nacionalnih kartičnih transakcija u 2025.</t>
  </si>
  <si>
    <t>Napomena: Podaci se odnose na ukupan broj i vrijednost nacionalnih kartičnih platnih transakcija podizanja gotovog novca u 2025.</t>
  </si>
  <si>
    <t>Luksemburg</t>
  </si>
  <si>
    <t>Austrija</t>
  </si>
  <si>
    <t xml:space="preserve">Napomena: Podaci se odnose na ukupan broj i vrijednost međunarodnih kartičnih platnih transakcija u 2025. </t>
  </si>
  <si>
    <t>Napomena: Podaci uključuju ukupan broj i vrijednost međunarodnih kartičnih transkcija u 2025.</t>
  </si>
  <si>
    <t xml:space="preserve">Broj transakcija </t>
  </si>
  <si>
    <t>Slika 9.  Broj kartičnih tranakcija prema kanalu zadavanja</t>
  </si>
  <si>
    <t xml:space="preserve"> (s udaljenosti / uz fizičku prisutnost)</t>
  </si>
  <si>
    <t>Slika 10.  Vrijednost kartičnih tranakcija prema kanalu zadavanja</t>
  </si>
  <si>
    <t>Slika 11. Broj nacionalnih kartičnih platnih transakcija prema prihvatnim uređajima</t>
  </si>
  <si>
    <t>Slika 12. Vrijednost nacionalnih kartičnih platnih transakcija prema prihvatnim uređajima</t>
  </si>
  <si>
    <t xml:space="preserve">Slika 13. Prosječan mjesečni broj i vrijednost nacionalnih kartičnih platnih transakcija po korištenoj platnoj kartici </t>
  </si>
  <si>
    <t>Slika 14. Broj i vrijednost nacionalnih kartičnih platnih transakcija podizanja gotovog novca</t>
  </si>
  <si>
    <t>Slika 15. Broj i vrijednost nacionalnih kartičnih platnih transakcija polaganja gotovog novca</t>
  </si>
  <si>
    <t xml:space="preserve">Slika 16. Broj i vrijednost međunarodnih kartičnih platnih transakcija </t>
  </si>
  <si>
    <t>Slika 17. Broj i vrijednost međunarodnih kartičnih platnih transakcija – najzastupljenije države (prema vrijednosti transakcija)</t>
  </si>
  <si>
    <t>Napomena: Podaci se odnose na ukupan broj korištenih, nekorištenih i blokiranih platnih kartica na dan 31. prosinca svake godine.</t>
  </si>
  <si>
    <t>Inicirano platnim kanalom uz fizičku prisutnost EFTPOS terminala</t>
  </si>
  <si>
    <t xml:space="preserve">Slika 18. Broj i vrijednost transakcija prihvata na teritoriju RH </t>
  </si>
  <si>
    <t>Slika 19. Ukupan broj i vrijednost transakcija prihvata prema izdavatelju platne kartice</t>
  </si>
  <si>
    <t>Slika 20. Ukupan broj i vrijednost transakcija prihvata platnih transakcija izvršenih platnim karticama hrvatskih izdavatelja prema imatelju platne kartice</t>
  </si>
  <si>
    <t>Slika 21. Ukupan broj i vrijednost transakcija prihvata platnih transakcija izvršenih platnim karticama inozemnih izdavatelja prema imatelju platne kartice</t>
  </si>
  <si>
    <t>Slika 22. Broj i vrijednost transakcija prihvata platnih transakcija izvršenih platnim karticama izdanima u RH</t>
  </si>
  <si>
    <t>Slika 23. Broj transakcija prihvata platnih transakcija izvršenih platnim karticama izdanima u RH prema vrsti transakcije</t>
  </si>
  <si>
    <t>Slika 24. Vrijednost transakcija prihvata platnih transakcija izvršenih platnim karticama izdanima u RH prema vrsti transakcije</t>
  </si>
  <si>
    <t xml:space="preserve">Slika 25. Ukupan broj i vrijednost transakcija prihvata za kupnju robe i usluga </t>
  </si>
  <si>
    <t>Slika 26. Ukupan broj i vrijednost transakcija prihvata za podizanje gotovog novca</t>
  </si>
  <si>
    <t>Slika 27. Ukupan broj i vrijednost transakcija prihvata za polaganje gotovog novca</t>
  </si>
  <si>
    <t>Slika 28. Broj transakcija prihvata platnih transakcija izvršenih platnim karticama inozemnih izdavatelja prema prihvatnim uređajima</t>
  </si>
  <si>
    <t xml:space="preserve">Slika 29. Vrijednost transakcija prihvata platnih transakcija izvršenih platnim karticama inozemnih izdavatelja prema prihvatnim uređajima </t>
  </si>
  <si>
    <t>Slika 30. Broj i vrijednost transakcija prihvata platnih kartica inozemnih izdavatelja prema državi izdavatelja – sedam najzastupljenijih država</t>
  </si>
  <si>
    <t>Slika 31. Broj transakcija prihvata platnih  kartica u RH prema korištenoj metodi autentifikacije</t>
  </si>
  <si>
    <t>Slika 32. Vrijednost transakcija prihvata platnih kartica u RH prema korištenoj metodi autentifikacije</t>
  </si>
  <si>
    <t>.</t>
  </si>
  <si>
    <t>28. 2. 2025.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</si>
</sst>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[$-41A]mmm/\ yy;@"/>
    <numFmt numFmtId="166" formatCode="0.0"/>
    <numFmt numFmtId="167" formatCode="0.0%"/>
    <numFmt numFmtId="168" formatCode="0.000%"/>
  </numFmts>
  <fonts count="4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</font>
    <font>
      <sz val="10"/>
      <color theme="1"/>
      <name val="Life L2"/>
      <family val="1"/>
      <charset val="238"/>
    </font>
    <font>
      <sz val="8"/>
      <color theme="1"/>
      <name val="Arial"/>
      <family val="2"/>
    </font>
    <font>
      <sz val="10"/>
      <color theme="1"/>
      <name val="Times New Roman"/>
      <family val="1"/>
      <charset val="238"/>
    </font>
    <font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9"/>
      <color rgb="FF666666"/>
      <name val="Arial"/>
      <family val="2"/>
      <charset val="238"/>
    </font>
    <font>
      <sz val="11"/>
      <color rgb="FF212121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333333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rgb="FF000000"/>
      <name val="Arial"/>
      <family val="2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525252"/>
      <name val="Open Sans"/>
      <family val="2"/>
    </font>
    <font>
      <sz val="11"/>
      <color rgb="FF555555"/>
      <name val="Open Sans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sz val="12"/>
      <color rgb="FFFF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indexed="64"/>
      </bottom>
      <diagonal/>
    </border>
  </borders>
  <cellStyleXfs count="23">
    <xf numFmtId="164" fontId="0" fillId="0" borderId="0" applyNumberFormat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4" applyNumberFormat="0" applyFont="0" applyFill="0" applyAlignment="0" applyProtection="0"/>
    <xf numFmtId="164" fontId="5" fillId="0" borderId="4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1" applyNumberFormat="0" applyProtection="0">
      <alignment horizontal="right" vertical="center" wrapText="1"/>
    </xf>
    <xf numFmtId="9" fontId="3" fillId="0" borderId="0" applyFont="0" applyFill="0" applyBorder="0" applyAlignment="0" applyProtection="0"/>
  </cellStyleXfs>
  <cellXfs count="328">
    <xf numFmtId="0" fontId="0" fillId="0" borderId="0" xfId="0" applyNumberFormat="1"/>
    <xf numFmtId="0" fontId="4" fillId="0" borderId="0" xfId="1"/>
    <xf numFmtId="0" fontId="0" fillId="0" borderId="0" xfId="0" applyNumberFormat="1"/>
    <xf numFmtId="0" fontId="5" fillId="0" borderId="1" xfId="21" applyNumberFormat="1">
      <alignment horizontal="right" vertical="center" wrapText="1"/>
    </xf>
    <xf numFmtId="0" fontId="5" fillId="0" borderId="1" xfId="21" applyNumberFormat="1" applyAlignment="1">
      <alignment horizontal="left" vertical="center" wrapText="1"/>
    </xf>
    <xf numFmtId="0" fontId="5" fillId="0" borderId="2" xfId="19" applyNumberFormat="1"/>
    <xf numFmtId="14" fontId="0" fillId="0" borderId="0" xfId="0" applyNumberFormat="1"/>
    <xf numFmtId="3" fontId="0" fillId="0" borderId="0" xfId="0" applyNumberFormat="1"/>
    <xf numFmtId="3" fontId="3" fillId="0" borderId="2" xfId="20" applyNumberFormat="1"/>
    <xf numFmtId="0" fontId="5" fillId="0" borderId="1" xfId="21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3" fontId="5" fillId="0" borderId="2" xfId="19" applyNumberFormat="1"/>
    <xf numFmtId="9" fontId="0" fillId="0" borderId="0" xfId="0" applyNumberFormat="1"/>
    <xf numFmtId="9" fontId="5" fillId="0" borderId="2" xfId="19" applyNumberFormat="1"/>
    <xf numFmtId="0" fontId="5" fillId="0" borderId="0" xfId="0" applyNumberFormat="1" applyFont="1"/>
    <xf numFmtId="0" fontId="5" fillId="0" borderId="4" xfId="18" applyNumberFormat="1"/>
    <xf numFmtId="3" fontId="5" fillId="0" borderId="4" xfId="18" applyNumberFormat="1"/>
    <xf numFmtId="3" fontId="5" fillId="0" borderId="0" xfId="0" applyNumberFormat="1" applyFont="1"/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4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14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5" fillId="0" borderId="1" xfId="0" applyNumberFormat="1" applyFont="1" applyBorder="1" applyAlignment="1">
      <alignment horizontal="center" vertical="center"/>
    </xf>
    <xf numFmtId="9" fontId="0" fillId="0" borderId="0" xfId="22" applyFont="1"/>
    <xf numFmtId="0" fontId="5" fillId="0" borderId="1" xfId="21" applyNumberFormat="1" applyAlignment="1">
      <alignment horizontal="center" vertical="center" wrapText="1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3" fontId="0" fillId="0" borderId="0" xfId="0" applyNumberFormat="1" applyFont="1"/>
    <xf numFmtId="0" fontId="0" fillId="0" borderId="0" xfId="0" applyNumberFormat="1" applyBorder="1"/>
    <xf numFmtId="3" fontId="0" fillId="0" borderId="0" xfId="0" applyNumberFormat="1" applyBorder="1"/>
    <xf numFmtId="3" fontId="3" fillId="0" borderId="0" xfId="20" applyNumberFormat="1" applyBorder="1"/>
    <xf numFmtId="0" fontId="5" fillId="0" borderId="1" xfId="21" applyNumberFormat="1" applyBorder="1" applyAlignment="1">
      <alignment horizontal="left" vertical="center" wrapText="1"/>
    </xf>
    <xf numFmtId="0" fontId="5" fillId="0" borderId="1" xfId="21" applyNumberFormat="1" applyBorder="1" applyAlignment="1">
      <alignment horizontal="center" vertical="center" wrapText="1"/>
    </xf>
    <xf numFmtId="0" fontId="5" fillId="0" borderId="1" xfId="21" applyNumberFormat="1" applyBorder="1">
      <alignment horizontal="right" vertical="center" wrapText="1"/>
    </xf>
    <xf numFmtId="14" fontId="0" fillId="0" borderId="0" xfId="0" applyNumberFormat="1" applyBorder="1" applyAlignment="1">
      <alignment horizontal="center"/>
    </xf>
    <xf numFmtId="166" fontId="0" fillId="0" borderId="0" xfId="0" applyNumberFormat="1"/>
    <xf numFmtId="0" fontId="4" fillId="0" borderId="0" xfId="1"/>
    <xf numFmtId="165" fontId="3" fillId="0" borderId="0" xfId="20" applyNumberFormat="1" applyBorder="1" applyAlignment="1">
      <alignment horizontal="center"/>
    </xf>
    <xf numFmtId="1" fontId="0" fillId="0" borderId="0" xfId="0" applyNumberFormat="1"/>
    <xf numFmtId="2" fontId="0" fillId="0" borderId="0" xfId="0" applyNumberFormat="1"/>
    <xf numFmtId="3" fontId="0" fillId="0" borderId="0" xfId="0" applyNumberFormat="1" applyAlignment="1">
      <alignment horizontal="right" vertical="center"/>
    </xf>
    <xf numFmtId="4" fontId="0" fillId="0" borderId="0" xfId="0" applyNumberFormat="1"/>
    <xf numFmtId="0" fontId="5" fillId="0" borderId="1" xfId="0" applyNumberFormat="1" applyFont="1" applyBorder="1"/>
    <xf numFmtId="3" fontId="5" fillId="0" borderId="1" xfId="0" applyNumberFormat="1" applyFont="1" applyBorder="1"/>
    <xf numFmtId="10" fontId="0" fillId="0" borderId="0" xfId="22" applyNumberFormat="1" applyFont="1"/>
    <xf numFmtId="0" fontId="5" fillId="0" borderId="1" xfId="21" applyNumberFormat="1">
      <alignment horizontal="right" vertical="center" wrapText="1"/>
    </xf>
    <xf numFmtId="0" fontId="0" fillId="0" borderId="0" xfId="0" applyNumberFormat="1"/>
    <xf numFmtId="167" fontId="0" fillId="0" borderId="0" xfId="22" applyNumberFormat="1" applyFont="1"/>
    <xf numFmtId="0" fontId="0" fillId="0" borderId="0" xfId="0" applyNumberFormat="1"/>
    <xf numFmtId="0" fontId="4" fillId="0" borderId="0" xfId="1" applyAlignment="1">
      <alignment vertical="center"/>
    </xf>
    <xf numFmtId="0" fontId="0" fillId="0" borderId="0" xfId="0" applyNumberFormat="1" applyAlignment="1">
      <alignment vertical="center"/>
    </xf>
    <xf numFmtId="0" fontId="5" fillId="0" borderId="1" xfId="21" applyNumberFormat="1" applyAlignment="1">
      <alignment horizontal="right" vertical="center" wrapText="1"/>
    </xf>
    <xf numFmtId="0" fontId="5" fillId="0" borderId="1" xfId="21" applyNumberFormat="1">
      <alignment horizontal="right" vertical="center" wrapText="1"/>
    </xf>
    <xf numFmtId="3" fontId="9" fillId="0" borderId="0" xfId="0" applyNumberFormat="1" applyFont="1"/>
    <xf numFmtId="3" fontId="0" fillId="0" borderId="0" xfId="22" applyNumberFormat="1" applyFont="1"/>
    <xf numFmtId="3" fontId="5" fillId="0" borderId="0" xfId="0" applyNumberFormat="1" applyFont="1" applyAlignment="1">
      <alignment horizontal="right" vertical="center"/>
    </xf>
    <xf numFmtId="165" fontId="5" fillId="0" borderId="2" xfId="20" applyNumberFormat="1" applyFont="1" applyAlignment="1">
      <alignment horizontal="center"/>
    </xf>
    <xf numFmtId="3" fontId="5" fillId="0" borderId="2" xfId="20" applyNumberFormat="1" applyFont="1"/>
    <xf numFmtId="3" fontId="5" fillId="0" borderId="2" xfId="0" applyNumberFormat="1" applyFont="1" applyBorder="1"/>
    <xf numFmtId="3" fontId="0" fillId="0" borderId="2" xfId="0" applyNumberForma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NumberFormat="1" applyFont="1"/>
    <xf numFmtId="4" fontId="0" fillId="0" borderId="0" xfId="22" applyNumberFormat="1" applyFont="1"/>
    <xf numFmtId="0" fontId="5" fillId="0" borderId="1" xfId="21" applyNumberFormat="1" applyAlignment="1">
      <alignment horizontal="center" vertical="center" wrapText="1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165" fontId="0" fillId="0" borderId="0" xfId="0" applyNumberFormat="1" applyAlignment="1">
      <alignment horizontal="left" vertical="center"/>
    </xf>
    <xf numFmtId="3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165" fontId="0" fillId="0" borderId="2" xfId="0" applyNumberFormat="1" applyBorder="1" applyAlignment="1">
      <alignment horizontal="left" vertical="center"/>
    </xf>
    <xf numFmtId="3" fontId="0" fillId="0" borderId="3" xfId="0" applyNumberFormat="1" applyFont="1" applyBorder="1" applyAlignment="1">
      <alignment vertical="center"/>
    </xf>
    <xf numFmtId="3" fontId="0" fillId="0" borderId="0" xfId="0" applyNumberFormat="1" applyFont="1" applyBorder="1" applyAlignment="1">
      <alignment vertical="center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center" vertical="center" wrapText="1"/>
    </xf>
    <xf numFmtId="9" fontId="0" fillId="0" borderId="0" xfId="22" applyFont="1" applyAlignment="1">
      <alignment vertical="center"/>
    </xf>
    <xf numFmtId="167" fontId="0" fillId="0" borderId="0" xfId="22" applyNumberFormat="1" applyFont="1" applyAlignment="1">
      <alignment vertical="center"/>
    </xf>
    <xf numFmtId="0" fontId="5" fillId="0" borderId="2" xfId="19" applyNumberFormat="1" applyAlignment="1">
      <alignment vertical="center"/>
    </xf>
    <xf numFmtId="3" fontId="5" fillId="0" borderId="2" xfId="19" applyNumberFormat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3" fontId="0" fillId="0" borderId="0" xfId="22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0" fillId="0" borderId="0" xfId="0" applyNumberFormat="1" applyBorder="1" applyAlignment="1">
      <alignment vertical="center" wrapText="1"/>
    </xf>
    <xf numFmtId="166" fontId="0" fillId="0" borderId="0" xfId="22" applyNumberFormat="1" applyFont="1"/>
    <xf numFmtId="0" fontId="0" fillId="0" borderId="0" xfId="0" applyNumberFormat="1"/>
    <xf numFmtId="3" fontId="0" fillId="0" borderId="0" xfId="22" applyNumberFormat="1" applyFont="1" applyBorder="1"/>
    <xf numFmtId="165" fontId="0" fillId="0" borderId="0" xfId="0" applyNumberFormat="1" applyBorder="1" applyAlignment="1">
      <alignment horizontal="center"/>
    </xf>
    <xf numFmtId="3" fontId="11" fillId="0" borderId="0" xfId="0" applyNumberFormat="1" applyFont="1" applyAlignment="1">
      <alignment vertical="center"/>
    </xf>
    <xf numFmtId="10" fontId="0" fillId="0" borderId="0" xfId="22" applyNumberFormat="1" applyFont="1" applyAlignment="1">
      <alignment vertical="center"/>
    </xf>
    <xf numFmtId="9" fontId="0" fillId="0" borderId="0" xfId="22" applyFont="1" applyBorder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165" fontId="5" fillId="0" borderId="2" xfId="20" applyNumberFormat="1" applyFont="1" applyBorder="1" applyAlignment="1">
      <alignment horizontal="center"/>
    </xf>
    <xf numFmtId="0" fontId="0" fillId="0" borderId="0" xfId="0" applyNumberFormat="1" applyFont="1" applyAlignment="1">
      <alignment vertical="center"/>
    </xf>
    <xf numFmtId="0" fontId="5" fillId="0" borderId="1" xfId="21" applyNumberFormat="1" applyAlignment="1">
      <alignment horizontal="right" vertical="center" wrapText="1"/>
    </xf>
    <xf numFmtId="0" fontId="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 wrapText="1"/>
    </xf>
    <xf numFmtId="168" fontId="0" fillId="0" borderId="0" xfId="0" applyNumberFormat="1" applyAlignment="1">
      <alignment vertical="center"/>
    </xf>
    <xf numFmtId="164" fontId="0" fillId="0" borderId="0" xfId="22" applyNumberFormat="1" applyFont="1"/>
    <xf numFmtId="1" fontId="0" fillId="0" borderId="0" xfId="22" applyNumberFormat="1" applyFont="1"/>
    <xf numFmtId="0" fontId="5" fillId="0" borderId="1" xfId="21" applyNumberFormat="1" applyFont="1" applyAlignment="1">
      <alignment horizontal="left" vertical="center" wrapText="1"/>
    </xf>
    <xf numFmtId="0" fontId="5" fillId="0" borderId="1" xfId="21" applyNumberFormat="1" applyFont="1">
      <alignment horizontal="right" vertical="center" wrapText="1"/>
    </xf>
    <xf numFmtId="0" fontId="0" fillId="0" borderId="0" xfId="0" applyNumberFormat="1"/>
    <xf numFmtId="4" fontId="0" fillId="0" borderId="0" xfId="0" applyNumberFormat="1" applyBorder="1"/>
    <xf numFmtId="0" fontId="5" fillId="0" borderId="2" xfId="19" applyNumberFormat="1" applyFont="1" applyBorder="1"/>
    <xf numFmtId="9" fontId="8" fillId="0" borderId="0" xfId="22" applyFont="1"/>
    <xf numFmtId="4" fontId="0" fillId="0" borderId="0" xfId="0" applyNumberFormat="1" applyAlignment="1">
      <alignment vertical="center"/>
    </xf>
    <xf numFmtId="165" fontId="0" fillId="0" borderId="2" xfId="0" applyNumberFormat="1" applyBorder="1" applyAlignment="1">
      <alignment horizontal="center"/>
    </xf>
    <xf numFmtId="3" fontId="5" fillId="0" borderId="0" xfId="0" applyNumberFormat="1" applyFont="1" applyBorder="1"/>
    <xf numFmtId="0" fontId="12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10" fontId="0" fillId="0" borderId="0" xfId="0" applyNumberFormat="1"/>
    <xf numFmtId="3" fontId="0" fillId="0" borderId="0" xfId="0" applyNumberFormat="1" applyAlignment="1"/>
    <xf numFmtId="3" fontId="0" fillId="0" borderId="0" xfId="22" applyNumberFormat="1" applyFont="1" applyAlignment="1"/>
    <xf numFmtId="0" fontId="14" fillId="0" borderId="0" xfId="0" applyNumberFormat="1" applyFont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0" fillId="0" borderId="0" xfId="0" applyNumberFormat="1"/>
    <xf numFmtId="0" fontId="5" fillId="0" borderId="1" xfId="21" applyNumberFormat="1" applyAlignment="1">
      <alignment horizontal="center" vertical="center" wrapText="1"/>
    </xf>
    <xf numFmtId="0" fontId="0" fillId="0" borderId="0" xfId="0" applyNumberFormat="1"/>
    <xf numFmtId="3" fontId="15" fillId="0" borderId="0" xfId="0" applyNumberFormat="1" applyFont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3" fontId="15" fillId="0" borderId="2" xfId="0" applyNumberFormat="1" applyFont="1" applyBorder="1" applyAlignment="1">
      <alignment vertical="center"/>
    </xf>
    <xf numFmtId="3" fontId="0" fillId="0" borderId="0" xfId="0" applyNumberFormat="1" applyBorder="1" applyAlignment="1"/>
    <xf numFmtId="10" fontId="0" fillId="0" borderId="0" xfId="0" applyNumberFormat="1" applyAlignment="1">
      <alignment vertical="center"/>
    </xf>
    <xf numFmtId="3" fontId="5" fillId="0" borderId="0" xfId="22" applyNumberFormat="1" applyFont="1" applyBorder="1" applyAlignment="1">
      <alignment horizontal="center" vertical="center" wrapText="1"/>
    </xf>
    <xf numFmtId="165" fontId="7" fillId="0" borderId="2" xfId="20" applyNumberFormat="1" applyFont="1" applyBorder="1" applyAlignment="1">
      <alignment horizontal="center"/>
    </xf>
    <xf numFmtId="3" fontId="7" fillId="0" borderId="2" xfId="0" applyNumberFormat="1" applyFont="1" applyBorder="1"/>
    <xf numFmtId="3" fontId="7" fillId="0" borderId="2" xfId="0" applyNumberFormat="1" applyFont="1" applyBorder="1" applyAlignment="1">
      <alignment vertical="center"/>
    </xf>
    <xf numFmtId="3" fontId="18" fillId="0" borderId="0" xfId="0" applyNumberFormat="1" applyFont="1"/>
    <xf numFmtId="0" fontId="13" fillId="0" borderId="0" xfId="0" applyNumberFormat="1" applyFont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vertical="center"/>
    </xf>
    <xf numFmtId="164" fontId="13" fillId="0" borderId="0" xfId="0" applyFont="1" applyAlignment="1">
      <alignment horizontal="center" vertical="top"/>
    </xf>
    <xf numFmtId="9" fontId="0" fillId="0" borderId="0" xfId="22" applyNumberFormat="1" applyFont="1"/>
    <xf numFmtId="0" fontId="0" fillId="0" borderId="0" xfId="0" applyNumberFormat="1"/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right" vertical="center" wrapText="1"/>
    </xf>
    <xf numFmtId="0" fontId="0" fillId="0" borderId="0" xfId="0" applyNumberFormat="1"/>
    <xf numFmtId="2" fontId="0" fillId="0" borderId="0" xfId="22" applyNumberFormat="1" applyFont="1"/>
    <xf numFmtId="164" fontId="17" fillId="0" borderId="0" xfId="0" applyFont="1" applyBorder="1" applyAlignment="1">
      <alignment horizontal="left" vertical="center"/>
    </xf>
    <xf numFmtId="164" fontId="17" fillId="0" borderId="2" xfId="0" applyFont="1" applyBorder="1" applyAlignment="1">
      <alignment horizontal="left" vertical="center"/>
    </xf>
    <xf numFmtId="0" fontId="5" fillId="14" borderId="1" xfId="21" applyNumberFormat="1" applyFill="1" applyAlignment="1">
      <alignment horizontal="center" vertical="center" wrapText="1"/>
    </xf>
    <xf numFmtId="3" fontId="0" fillId="14" borderId="0" xfId="0" applyNumberFormat="1" applyFont="1" applyFill="1" applyAlignment="1">
      <alignment vertical="center"/>
    </xf>
    <xf numFmtId="3" fontId="0" fillId="14" borderId="3" xfId="0" applyNumberFormat="1" applyFont="1" applyFill="1" applyBorder="1" applyAlignment="1">
      <alignment vertical="center"/>
    </xf>
    <xf numFmtId="3" fontId="0" fillId="14" borderId="2" xfId="0" applyNumberFormat="1" applyFont="1" applyFill="1" applyBorder="1" applyAlignment="1">
      <alignment vertical="center"/>
    </xf>
    <xf numFmtId="0" fontId="5" fillId="0" borderId="0" xfId="0" applyNumberFormat="1" applyFont="1" applyBorder="1"/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164" fontId="13" fillId="0" borderId="0" xfId="0" applyFont="1" applyBorder="1" applyAlignment="1">
      <alignment horizontal="center" vertical="top"/>
    </xf>
    <xf numFmtId="3" fontId="13" fillId="0" borderId="0" xfId="0" applyNumberFormat="1" applyFont="1" applyBorder="1" applyAlignment="1">
      <alignment vertical="center"/>
    </xf>
    <xf numFmtId="3" fontId="0" fillId="15" borderId="0" xfId="0" applyNumberFormat="1" applyFill="1"/>
    <xf numFmtId="0" fontId="21" fillId="0" borderId="0" xfId="0" applyNumberFormat="1" applyFont="1"/>
    <xf numFmtId="0" fontId="22" fillId="0" borderId="0" xfId="0" applyNumberFormat="1" applyFont="1"/>
    <xf numFmtId="10" fontId="0" fillId="0" borderId="0" xfId="0" applyNumberFormat="1" applyBorder="1"/>
    <xf numFmtId="3" fontId="0" fillId="14" borderId="0" xfId="0" applyNumberFormat="1" applyFont="1" applyFill="1" applyBorder="1" applyAlignment="1">
      <alignment vertical="center"/>
    </xf>
    <xf numFmtId="3" fontId="11" fillId="0" borderId="0" xfId="0" applyNumberFormat="1" applyFont="1" applyFill="1" applyAlignment="1">
      <alignment vertical="center"/>
    </xf>
    <xf numFmtId="0" fontId="13" fillId="0" borderId="0" xfId="0" applyNumberFormat="1" applyFont="1"/>
    <xf numFmtId="3" fontId="5" fillId="0" borderId="2" xfId="19" applyNumberFormat="1" applyAlignment="1">
      <alignment horizontal="right" vertical="center"/>
    </xf>
    <xf numFmtId="10" fontId="0" fillId="0" borderId="0" xfId="0" applyNumberFormat="1" applyFont="1" applyAlignment="1">
      <alignment vertical="center"/>
    </xf>
    <xf numFmtId="3" fontId="5" fillId="0" borderId="4" xfId="18" applyNumberFormat="1" applyFill="1"/>
    <xf numFmtId="0" fontId="23" fillId="0" borderId="0" xfId="0" applyNumberFormat="1" applyFont="1"/>
    <xf numFmtId="0" fontId="24" fillId="0" borderId="1" xfId="21" applyNumberFormat="1" applyFont="1" applyAlignment="1">
      <alignment horizontal="center" vertical="center" wrapText="1"/>
    </xf>
    <xf numFmtId="0" fontId="23" fillId="0" borderId="0" xfId="0" applyNumberFormat="1" applyFont="1" applyAlignment="1">
      <alignment vertical="center"/>
    </xf>
    <xf numFmtId="3" fontId="25" fillId="0" borderId="2" xfId="0" applyNumberFormat="1" applyFont="1" applyBorder="1" applyAlignment="1">
      <alignment vertical="center"/>
    </xf>
    <xf numFmtId="0" fontId="24" fillId="0" borderId="0" xfId="0" applyNumberFormat="1" applyFont="1"/>
    <xf numFmtId="0" fontId="26" fillId="0" borderId="0" xfId="0" applyNumberFormat="1" applyFont="1" applyAlignment="1">
      <alignment vertical="center"/>
    </xf>
    <xf numFmtId="164" fontId="0" fillId="0" borderId="0" xfId="0"/>
    <xf numFmtId="0" fontId="28" fillId="0" borderId="0" xfId="0" applyNumberFormat="1" applyFont="1" applyAlignment="1">
      <alignment horizontal="left" vertical="top"/>
    </xf>
    <xf numFmtId="0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4" fontId="3" fillId="0" borderId="4" xfId="19" applyNumberFormat="1" applyFont="1" applyBorder="1" applyAlignment="1">
      <alignment horizontal="center"/>
    </xf>
    <xf numFmtId="3" fontId="31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/>
    <xf numFmtId="3" fontId="11" fillId="0" borderId="4" xfId="19" applyNumberFormat="1" applyFont="1" applyBorder="1" applyAlignment="1">
      <alignment vertical="center"/>
    </xf>
    <xf numFmtId="3" fontId="11" fillId="0" borderId="4" xfId="0" applyNumberFormat="1" applyFont="1" applyBorder="1" applyAlignment="1">
      <alignment horizontal="right" vertical="center"/>
    </xf>
    <xf numFmtId="3" fontId="0" fillId="0" borderId="0" xfId="0" applyNumberFormat="1" applyBorder="1" applyAlignment="1">
      <alignment vertical="center"/>
    </xf>
    <xf numFmtId="164" fontId="0" fillId="0" borderId="0" xfId="0" applyAlignment="1">
      <alignment vertical="center"/>
    </xf>
    <xf numFmtId="164" fontId="5" fillId="0" borderId="2" xfId="19" applyFont="1" applyAlignment="1">
      <alignment vertical="center"/>
    </xf>
    <xf numFmtId="164" fontId="5" fillId="0" borderId="1" xfId="0" applyFont="1" applyBorder="1" applyAlignment="1">
      <alignment horizontal="center" vertical="center"/>
    </xf>
    <xf numFmtId="164" fontId="0" fillId="0" borderId="1" xfId="0" applyFont="1" applyBorder="1" applyAlignment="1">
      <alignment horizontal="center" vertical="center" wrapText="1"/>
    </xf>
    <xf numFmtId="164" fontId="20" fillId="0" borderId="0" xfId="0" applyFont="1" applyBorder="1" applyAlignment="1">
      <alignment vertical="center" wrapText="1"/>
    </xf>
    <xf numFmtId="164" fontId="0" fillId="0" borderId="2" xfId="20" applyFont="1" applyAlignment="1">
      <alignment vertical="center" wrapText="1"/>
    </xf>
    <xf numFmtId="3" fontId="0" fillId="0" borderId="2" xfId="20" applyNumberFormat="1" applyFont="1" applyAlignment="1">
      <alignment vertical="center"/>
    </xf>
    <xf numFmtId="164" fontId="0" fillId="0" borderId="0" xfId="0" applyFont="1" applyAlignment="1">
      <alignment vertical="center"/>
    </xf>
    <xf numFmtId="3" fontId="0" fillId="0" borderId="0" xfId="0" applyNumberFormat="1" applyFont="1" applyAlignment="1">
      <alignment vertical="center"/>
    </xf>
    <xf numFmtId="164" fontId="20" fillId="0" borderId="1" xfId="0" applyFont="1" applyBorder="1" applyAlignment="1">
      <alignment horizontal="center" vertical="center" wrapText="1"/>
    </xf>
    <xf numFmtId="164" fontId="0" fillId="0" borderId="2" xfId="19" applyFont="1" applyAlignment="1">
      <alignment vertical="center" wrapText="1"/>
    </xf>
    <xf numFmtId="3" fontId="0" fillId="0" borderId="2" xfId="19" applyNumberFormat="1" applyFont="1" applyAlignment="1">
      <alignment vertical="center"/>
    </xf>
    <xf numFmtId="164" fontId="32" fillId="0" borderId="0" xfId="0" applyFont="1" applyAlignment="1">
      <alignment vertical="center"/>
    </xf>
    <xf numFmtId="164" fontId="26" fillId="0" borderId="0" xfId="0" applyFont="1" applyAlignment="1">
      <alignment vertical="center"/>
    </xf>
    <xf numFmtId="164" fontId="26" fillId="0" borderId="0" xfId="0" applyFont="1"/>
    <xf numFmtId="14" fontId="5" fillId="0" borderId="1" xfId="18" applyNumberFormat="1" applyBorder="1" applyAlignment="1">
      <alignment horizontal="center"/>
    </xf>
    <xf numFmtId="3" fontId="5" fillId="0" borderId="1" xfId="18" applyNumberFormat="1" applyBorder="1" applyAlignment="1">
      <alignment horizontal="center"/>
    </xf>
    <xf numFmtId="167" fontId="0" fillId="0" borderId="0" xfId="0" applyNumberFormat="1"/>
    <xf numFmtId="164" fontId="33" fillId="0" borderId="0" xfId="0" applyFont="1"/>
    <xf numFmtId="164" fontId="4" fillId="0" borderId="0" xfId="0" applyFont="1"/>
    <xf numFmtId="0" fontId="28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vertical="center"/>
    </xf>
    <xf numFmtId="3" fontId="14" fillId="0" borderId="0" xfId="0" applyNumberFormat="1" applyFont="1"/>
    <xf numFmtId="0" fontId="34" fillId="0" borderId="0" xfId="0" applyNumberFormat="1" applyFont="1"/>
    <xf numFmtId="0" fontId="35" fillId="0" borderId="0" xfId="0" applyNumberFormat="1" applyFont="1"/>
    <xf numFmtId="164" fontId="38" fillId="0" borderId="0" xfId="0" applyFont="1" applyAlignment="1">
      <alignment vertical="center"/>
    </xf>
    <xf numFmtId="164" fontId="5" fillId="0" borderId="2" xfId="19" applyAlignment="1">
      <alignment vertical="center"/>
    </xf>
    <xf numFmtId="164" fontId="30" fillId="0" borderId="0" xfId="0" applyFont="1" applyBorder="1" applyAlignment="1">
      <alignment vertical="center"/>
    </xf>
    <xf numFmtId="164" fontId="36" fillId="0" borderId="0" xfId="0" applyFont="1" applyBorder="1" applyAlignment="1">
      <alignment horizontal="right" vertical="center" wrapText="1"/>
    </xf>
    <xf numFmtId="164" fontId="37" fillId="0" borderId="0" xfId="0" applyFont="1" applyBorder="1" applyAlignment="1">
      <alignment horizontal="left" vertical="center"/>
    </xf>
    <xf numFmtId="3" fontId="29" fillId="0" borderId="0" xfId="0" applyNumberFormat="1" applyFont="1" applyBorder="1" applyAlignment="1">
      <alignment vertical="center"/>
    </xf>
    <xf numFmtId="164" fontId="29" fillId="0" borderId="2" xfId="19" applyFont="1" applyAlignment="1">
      <alignment horizontal="left" vertical="center"/>
    </xf>
    <xf numFmtId="3" fontId="29" fillId="0" borderId="2" xfId="19" applyNumberFormat="1" applyFont="1" applyAlignment="1">
      <alignment vertical="center"/>
    </xf>
    <xf numFmtId="164" fontId="27" fillId="0" borderId="0" xfId="0" applyFont="1" applyFill="1" applyBorder="1" applyAlignment="1">
      <alignment horizontal="left" vertical="center"/>
    </xf>
    <xf numFmtId="164" fontId="4" fillId="0" borderId="0" xfId="0" applyFont="1" applyAlignment="1">
      <alignment vertical="center"/>
    </xf>
    <xf numFmtId="164" fontId="33" fillId="0" borderId="0" xfId="0" applyFont="1" applyAlignment="1">
      <alignment vertical="center"/>
    </xf>
    <xf numFmtId="164" fontId="39" fillId="0" borderId="0" xfId="0" applyFont="1" applyAlignment="1">
      <alignment vertical="center"/>
    </xf>
    <xf numFmtId="164" fontId="40" fillId="0" borderId="0" xfId="0" applyFont="1" applyAlignment="1">
      <alignment vertical="center"/>
    </xf>
    <xf numFmtId="0" fontId="39" fillId="0" borderId="0" xfId="0" applyNumberFormat="1" applyFont="1"/>
    <xf numFmtId="164" fontId="30" fillId="0" borderId="1" xfId="21" applyFont="1" applyFill="1" applyAlignment="1">
      <alignment horizontal="left" vertical="center" wrapText="1"/>
    </xf>
    <xf numFmtId="0" fontId="29" fillId="0" borderId="0" xfId="18" applyNumberFormat="1" applyFont="1" applyFill="1" applyBorder="1" applyAlignment="1">
      <alignment horizontal="left" vertical="top"/>
    </xf>
    <xf numFmtId="0" fontId="29" fillId="0" borderId="3" xfId="18" applyNumberFormat="1" applyFont="1" applyFill="1" applyBorder="1" applyAlignment="1">
      <alignment horizontal="left" vertical="top"/>
    </xf>
    <xf numFmtId="3" fontId="29" fillId="0" borderId="3" xfId="19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vertical="center"/>
    </xf>
    <xf numFmtId="164" fontId="30" fillId="0" borderId="1" xfId="21" applyFont="1" applyFill="1" applyAlignment="1">
      <alignment horizontal="right" vertical="center" wrapText="1"/>
    </xf>
    <xf numFmtId="164" fontId="0" fillId="0" borderId="0" xfId="0" applyFont="1" applyFill="1" applyAlignment="1">
      <alignment vertical="center"/>
    </xf>
    <xf numFmtId="0" fontId="28" fillId="0" borderId="0" xfId="0" applyNumberFormat="1" applyFont="1" applyFill="1" applyAlignment="1">
      <alignment horizontal="left" vertical="center" wrapText="1"/>
    </xf>
    <xf numFmtId="37" fontId="28" fillId="0" borderId="0" xfId="0" applyNumberFormat="1" applyFont="1" applyFill="1" applyAlignment="1">
      <alignment vertical="center"/>
    </xf>
    <xf numFmtId="3" fontId="29" fillId="0" borderId="0" xfId="0" applyNumberFormat="1" applyFont="1" applyFill="1" applyAlignment="1">
      <alignment horizontal="right" vertical="center"/>
    </xf>
    <xf numFmtId="37" fontId="29" fillId="0" borderId="0" xfId="0" applyNumberFormat="1" applyFont="1" applyFill="1" applyAlignment="1">
      <alignment horizontal="right" vertical="center"/>
    </xf>
    <xf numFmtId="0" fontId="28" fillId="0" borderId="0" xfId="0" applyNumberFormat="1" applyFont="1" applyFill="1" applyAlignment="1">
      <alignment horizontal="left" vertical="center"/>
    </xf>
    <xf numFmtId="0" fontId="28" fillId="0" borderId="2" xfId="0" applyNumberFormat="1" applyFont="1" applyFill="1" applyBorder="1" applyAlignment="1">
      <alignment horizontal="left" vertical="center"/>
    </xf>
    <xf numFmtId="3" fontId="29" fillId="0" borderId="2" xfId="0" applyNumberFormat="1" applyFont="1" applyFill="1" applyBorder="1" applyAlignment="1">
      <alignment horizontal="right" vertical="center"/>
    </xf>
    <xf numFmtId="37" fontId="29" fillId="0" borderId="2" xfId="0" applyNumberFormat="1" applyFont="1" applyFill="1" applyBorder="1" applyAlignment="1">
      <alignment horizontal="right" vertical="center"/>
    </xf>
    <xf numFmtId="3" fontId="0" fillId="0" borderId="0" xfId="0" applyNumberFormat="1" applyFont="1" applyFill="1" applyAlignment="1">
      <alignment vertical="center"/>
    </xf>
    <xf numFmtId="164" fontId="4" fillId="0" borderId="0" xfId="0" applyFont="1" applyFill="1" applyAlignment="1">
      <alignment vertical="center"/>
    </xf>
    <xf numFmtId="164" fontId="33" fillId="0" borderId="0" xfId="0" applyFont="1" applyFill="1" applyAlignment="1">
      <alignment vertical="center"/>
    </xf>
    <xf numFmtId="0" fontId="29" fillId="0" borderId="0" xfId="0" applyNumberFormat="1" applyFont="1" applyFill="1" applyAlignment="1">
      <alignment horizontal="left" vertical="center"/>
    </xf>
    <xf numFmtId="3" fontId="29" fillId="0" borderId="0" xfId="0" applyNumberFormat="1" applyFont="1" applyFill="1" applyAlignment="1">
      <alignment vertical="center"/>
    </xf>
    <xf numFmtId="0" fontId="29" fillId="0" borderId="2" xfId="19" applyNumberFormat="1" applyFont="1" applyFill="1" applyAlignment="1">
      <alignment horizontal="left" vertical="center"/>
    </xf>
    <xf numFmtId="3" fontId="29" fillId="0" borderId="2" xfId="19" applyNumberFormat="1" applyFont="1" applyFill="1" applyAlignment="1">
      <alignment horizontal="right" vertical="center"/>
    </xf>
    <xf numFmtId="3" fontId="29" fillId="0" borderId="2" xfId="19" applyNumberFormat="1" applyFont="1" applyFill="1" applyAlignment="1">
      <alignment vertical="center"/>
    </xf>
    <xf numFmtId="10" fontId="10" fillId="0" borderId="0" xfId="22" applyNumberFormat="1" applyFont="1"/>
    <xf numFmtId="14" fontId="3" fillId="0" borderId="2" xfId="20" applyNumberFormat="1" applyAlignment="1">
      <alignment horizontal="center"/>
    </xf>
    <xf numFmtId="3" fontId="3" fillId="0" borderId="2" xfId="20" applyNumberFormat="1" applyAlignment="1">
      <alignment vertical="center"/>
    </xf>
    <xf numFmtId="165" fontId="3" fillId="0" borderId="2" xfId="19" applyNumberFormat="1" applyFont="1" applyAlignment="1">
      <alignment horizontal="center"/>
    </xf>
    <xf numFmtId="37" fontId="13" fillId="0" borderId="0" xfId="0" applyNumberFormat="1" applyFont="1" applyAlignment="1">
      <alignment vertical="center"/>
    </xf>
    <xf numFmtId="37" fontId="3" fillId="0" borderId="2" xfId="19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7" fontId="3" fillId="0" borderId="4" xfId="18" applyNumberFormat="1" applyFont="1" applyAlignment="1">
      <alignment vertical="center"/>
    </xf>
    <xf numFmtId="3" fontId="16" fillId="0" borderId="2" xfId="0" applyNumberFormat="1" applyFont="1" applyBorder="1" applyAlignment="1">
      <alignment vertical="center"/>
    </xf>
    <xf numFmtId="3" fontId="0" fillId="0" borderId="2" xfId="0" applyNumberFormat="1" applyFont="1" applyBorder="1"/>
    <xf numFmtId="0" fontId="0" fillId="0" borderId="0" xfId="0" applyNumberFormat="1" applyFill="1"/>
    <xf numFmtId="164" fontId="28" fillId="0" borderId="0" xfId="0" applyFont="1" applyAlignment="1">
      <alignment horizontal="left"/>
    </xf>
    <xf numFmtId="164" fontId="28" fillId="0" borderId="0" xfId="0" applyFont="1" applyAlignment="1">
      <alignment horizontal="center"/>
    </xf>
    <xf numFmtId="164" fontId="28" fillId="0" borderId="0" xfId="0" applyFont="1" applyAlignment="1">
      <alignment horizontal="left" vertical="top"/>
    </xf>
    <xf numFmtId="37" fontId="41" fillId="0" borderId="0" xfId="0" applyNumberFormat="1" applyFont="1" applyAlignment="1">
      <alignment vertical="center"/>
    </xf>
    <xf numFmtId="37" fontId="28" fillId="0" borderId="0" xfId="0" applyNumberFormat="1" applyFont="1" applyAlignment="1">
      <alignment vertical="center"/>
    </xf>
    <xf numFmtId="164" fontId="42" fillId="0" borderId="0" xfId="0" applyFont="1"/>
    <xf numFmtId="0" fontId="14" fillId="0" borderId="0" xfId="0" applyNumberFormat="1" applyFont="1"/>
    <xf numFmtId="10" fontId="0" fillId="0" borderId="0" xfId="22" applyNumberFormat="1" applyFont="1" applyBorder="1"/>
    <xf numFmtId="37" fontId="0" fillId="0" borderId="0" xfId="0" applyNumberFormat="1"/>
    <xf numFmtId="164" fontId="14" fillId="0" borderId="0" xfId="0" applyFont="1" applyAlignment="1">
      <alignment vertical="center"/>
    </xf>
    <xf numFmtId="3" fontId="5" fillId="0" borderId="2" xfId="19" applyNumberFormat="1" applyFill="1" applyAlignment="1">
      <alignment vertical="center"/>
    </xf>
    <xf numFmtId="4" fontId="0" fillId="0" borderId="0" xfId="0" applyNumberFormat="1" applyFill="1" applyAlignment="1">
      <alignment vertical="center"/>
    </xf>
    <xf numFmtId="10" fontId="5" fillId="0" borderId="0" xfId="22" applyNumberFormat="1" applyFont="1"/>
    <xf numFmtId="0" fontId="0" fillId="15" borderId="0" xfId="0" applyNumberFormat="1" applyFill="1"/>
    <xf numFmtId="0" fontId="5" fillId="0" borderId="1" xfId="21" applyNumberFormat="1" applyAlignment="1">
      <alignment horizontal="center" vertical="center" wrapText="1"/>
    </xf>
    <xf numFmtId="164" fontId="7" fillId="0" borderId="1" xfId="0" applyFont="1" applyBorder="1" applyAlignment="1">
      <alignment horizontal="center" vertical="center" wrapText="1"/>
    </xf>
    <xf numFmtId="164" fontId="5" fillId="0" borderId="1" xfId="0" applyFont="1" applyBorder="1" applyAlignment="1">
      <alignment horizontal="center" vertical="center" wrapText="1"/>
    </xf>
    <xf numFmtId="164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164" fontId="0" fillId="0" borderId="2" xfId="0" applyBorder="1" applyAlignment="1">
      <alignment vertical="center" wrapText="1"/>
    </xf>
    <xf numFmtId="0" fontId="0" fillId="0" borderId="2" xfId="0" applyNumberFormat="1" applyBorder="1"/>
    <xf numFmtId="3" fontId="11" fillId="0" borderId="4" xfId="0" applyNumberFormat="1" applyFont="1" applyBorder="1"/>
    <xf numFmtId="14" fontId="0" fillId="0" borderId="0" xfId="0" applyNumberFormat="1" applyFill="1" applyAlignment="1">
      <alignment horizontal="center"/>
    </xf>
    <xf numFmtId="14" fontId="0" fillId="0" borderId="2" xfId="0" applyNumberFormat="1" applyFill="1" applyBorder="1" applyAlignment="1">
      <alignment horizontal="center"/>
    </xf>
    <xf numFmtId="3" fontId="5" fillId="0" borderId="2" xfId="20" applyNumberFormat="1" applyFont="1" applyAlignment="1">
      <alignment vertical="center"/>
    </xf>
    <xf numFmtId="3" fontId="28" fillId="0" borderId="0" xfId="0" applyNumberFormat="1" applyFont="1" applyAlignment="1">
      <alignment vertical="center"/>
    </xf>
    <xf numFmtId="0" fontId="8" fillId="0" borderId="0" xfId="0" applyNumberFormat="1" applyFont="1"/>
    <xf numFmtId="0" fontId="24" fillId="0" borderId="1" xfId="21" applyNumberFormat="1" applyFont="1">
      <alignment horizontal="right" vertical="center" wrapText="1"/>
    </xf>
    <xf numFmtId="3" fontId="25" fillId="0" borderId="0" xfId="0" applyNumberFormat="1" applyFont="1" applyAlignment="1">
      <alignment vertical="center"/>
    </xf>
    <xf numFmtId="0" fontId="23" fillId="0" borderId="2" xfId="20" applyNumberFormat="1" applyFont="1" applyAlignment="1">
      <alignment vertical="center"/>
    </xf>
    <xf numFmtId="3" fontId="43" fillId="0" borderId="0" xfId="0" applyNumberFormat="1" applyFont="1" applyAlignment="1">
      <alignment vertical="center"/>
    </xf>
    <xf numFmtId="0" fontId="43" fillId="0" borderId="0" xfId="0" applyNumberFormat="1" applyFont="1"/>
    <xf numFmtId="3" fontId="16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3" fillId="0" borderId="2" xfId="20" applyNumberFormat="1" applyAlignment="1">
      <alignment vertical="center"/>
    </xf>
    <xf numFmtId="9" fontId="0" fillId="0" borderId="0" xfId="22" applyFont="1" applyFill="1"/>
    <xf numFmtId="164" fontId="13" fillId="0" borderId="0" xfId="0" applyFont="1" applyAlignment="1">
      <alignment horizontal="left" vertical="top"/>
    </xf>
    <xf numFmtId="164" fontId="30" fillId="0" borderId="1" xfId="21" applyFont="1" applyAlignment="1">
      <alignment horizontal="left" vertical="center" wrapText="1"/>
    </xf>
    <xf numFmtId="164" fontId="30" fillId="0" borderId="1" xfId="21" applyFont="1">
      <alignment horizontal="right" vertical="center" wrapText="1"/>
    </xf>
    <xf numFmtId="3" fontId="29" fillId="0" borderId="0" xfId="0" applyNumberFormat="1" applyFont="1" applyAlignment="1">
      <alignment horizontal="right"/>
    </xf>
    <xf numFmtId="0" fontId="26" fillId="0" borderId="0" xfId="0" applyNumberFormat="1" applyFont="1" applyAlignment="1">
      <alignment horizontal="left" vertical="center"/>
    </xf>
    <xf numFmtId="3" fontId="29" fillId="0" borderId="0" xfId="0" applyNumberFormat="1" applyFont="1"/>
    <xf numFmtId="0" fontId="29" fillId="0" borderId="2" xfId="20" applyNumberFormat="1" applyFont="1" applyFill="1" applyAlignment="1">
      <alignment horizontal="left" vertical="top"/>
    </xf>
    <xf numFmtId="3" fontId="29" fillId="0" borderId="2" xfId="0" applyNumberFormat="1" applyFont="1" applyBorder="1" applyAlignment="1">
      <alignment horizontal="right"/>
    </xf>
    <xf numFmtId="3" fontId="29" fillId="0" borderId="2" xfId="0" applyNumberFormat="1" applyFont="1" applyBorder="1"/>
    <xf numFmtId="3" fontId="29" fillId="15" borderId="0" xfId="0" applyNumberFormat="1" applyFont="1" applyFill="1" applyBorder="1" applyAlignment="1">
      <alignment vertical="center"/>
    </xf>
    <xf numFmtId="164" fontId="29" fillId="0" borderId="0" xfId="0" applyFont="1" applyBorder="1" applyAlignment="1">
      <alignment vertical="center"/>
    </xf>
    <xf numFmtId="3" fontId="37" fillId="0" borderId="0" xfId="0" applyNumberFormat="1" applyFont="1" applyBorder="1" applyAlignment="1">
      <alignment horizontal="right" vertical="center" wrapText="1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right" vertical="center" wrapText="1"/>
    </xf>
    <xf numFmtId="0" fontId="5" fillId="0" borderId="3" xfId="21" applyNumberFormat="1" applyBorder="1" applyAlignment="1">
      <alignment horizontal="left" vertical="center" wrapText="1"/>
    </xf>
    <xf numFmtId="0" fontId="5" fillId="0" borderId="2" xfId="21" applyNumberFormat="1" applyBorder="1" applyAlignment="1">
      <alignment horizontal="left" vertical="center" wrapText="1"/>
    </xf>
    <xf numFmtId="0" fontId="5" fillId="0" borderId="3" xfId="21" applyNumberFormat="1" applyBorder="1" applyAlignment="1">
      <alignment horizontal="center" vertical="center" wrapText="1"/>
    </xf>
    <xf numFmtId="0" fontId="5" fillId="0" borderId="2" xfId="21" applyNumberFormat="1" applyBorder="1" applyAlignment="1">
      <alignment horizontal="center" vertical="center" wrapText="1"/>
    </xf>
    <xf numFmtId="164" fontId="28" fillId="0" borderId="0" xfId="0" applyFont="1" applyAlignment="1">
      <alignment horizontal="left" vertical="top"/>
    </xf>
    <xf numFmtId="0" fontId="5" fillId="0" borderId="0" xfId="0" applyNumberFormat="1" applyFont="1" applyAlignment="1">
      <alignment vertical="center"/>
    </xf>
    <xf numFmtId="164" fontId="28" fillId="0" borderId="0" xfId="0" applyFont="1" applyAlignment="1">
      <alignment horizont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</cellXfs>
  <cellStyles count="23">
    <cellStyle name="20% - Isticanje1" xfId="3" builtinId="30" customBuiltin="1"/>
    <cellStyle name="20% - Isticanje2" xfId="5" builtinId="34" customBuiltin="1"/>
    <cellStyle name="20% - Isticanje3" xfId="7" builtinId="38" customBuiltin="1"/>
    <cellStyle name="20% - Isticanje4" xfId="9" builtinId="42" customBuiltin="1"/>
    <cellStyle name="20% - Isticanje5" xfId="11" builtinId="46" customBuiltin="1"/>
    <cellStyle name="20% - Isticanje6" xfId="13" builtinId="50" customBuiltin="1"/>
    <cellStyle name="40% - Isticanje1" xfId="4" builtinId="31" customBuiltin="1"/>
    <cellStyle name="40% - Isticanje2" xfId="6" builtinId="35" customBuiltin="1"/>
    <cellStyle name="40% - Isticanje3" xfId="8" builtinId="39" customBuiltin="1"/>
    <cellStyle name="40% - Isticanje4" xfId="10" builtinId="43" customBuiltin="1"/>
    <cellStyle name="40% - Isticanje5" xfId="12" builtinId="47" customBuiltin="1"/>
    <cellStyle name="40% - Isticanje6" xfId="14" builtinId="51" customBuiltin="1"/>
    <cellStyle name="Međunaslov u tablici" xfId="15" xr:uid="{00000000-0005-0000-0000-00000C000000}"/>
    <cellStyle name="Napomene" xfId="16" xr:uid="{00000000-0005-0000-0000-00000D000000}"/>
    <cellStyle name="Naslov 1" xfId="1" builtinId="16" customBuiltin="1"/>
    <cellStyle name="Naslov 2" xfId="2" builtinId="17" customBuiltin="1"/>
    <cellStyle name="Normalno" xfId="0" builtinId="0" customBuiltin="1"/>
    <cellStyle name="Postotak" xfId="22" builtinId="5"/>
    <cellStyle name="Tanka linija ispod" xfId="17" xr:uid="{00000000-0005-0000-0000-000012000000}"/>
    <cellStyle name="Ukupno" xfId="18" xr:uid="{00000000-0005-0000-0000-000013000000}"/>
    <cellStyle name="Ukupno - zadnji redak" xfId="19" xr:uid="{00000000-0005-0000-0000-000014000000}"/>
    <cellStyle name="Zadnji redak" xfId="20" xr:uid="{00000000-0005-0000-0000-000015000000}"/>
    <cellStyle name="Zaglavlje" xfId="21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751697399799443E-2"/>
          <c:y val="4.4817927170868348E-2"/>
          <c:w val="0.82762152902733599"/>
          <c:h val="0.6746653727107641"/>
        </c:manualLayout>
      </c:layout>
      <c:lineChart>
        <c:grouping val="standard"/>
        <c:varyColors val="0"/>
        <c:ser>
          <c:idx val="0"/>
          <c:order val="0"/>
          <c:tx>
            <c:strRef>
              <c:f>'Slika 1.'!$C$5</c:f>
              <c:strCache>
                <c:ptCount val="1"/>
                <c:pt idx="0">
                  <c:v>Kontaktni  (lijevo)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'Slika 1.'!$B$6:$B$17</c:f>
              <c:strCache>
                <c:ptCount val="12"/>
                <c:pt idx="0">
                  <c:v>31.1.2025.</c:v>
                </c:pt>
                <c:pt idx="1">
                  <c:v>28.2.2025.</c:v>
                </c:pt>
                <c:pt idx="2">
                  <c:v>31.3.2025.</c:v>
                </c:pt>
                <c:pt idx="3">
                  <c:v>30.4.2025.</c:v>
                </c:pt>
                <c:pt idx="4">
                  <c:v>31.5.2025.</c:v>
                </c:pt>
                <c:pt idx="5">
                  <c:v>30.6.2025.</c:v>
                </c:pt>
                <c:pt idx="6">
                  <c:v>31.7.2025.</c:v>
                </c:pt>
                <c:pt idx="7">
                  <c:v>31.8.2025.</c:v>
                </c:pt>
                <c:pt idx="8">
                  <c:v>30.9.2025.</c:v>
                </c:pt>
                <c:pt idx="9">
                  <c:v>31.10.2025.</c:v>
                </c:pt>
                <c:pt idx="10">
                  <c:v>30.11.2025.</c:v>
                </c:pt>
                <c:pt idx="11">
                  <c:v>31.12.2025.</c:v>
                </c:pt>
              </c:strCache>
            </c:strRef>
          </c:cat>
          <c:val>
            <c:numRef>
              <c:f>'Slika 1.'!$C$6:$C$17</c:f>
              <c:numCache>
                <c:formatCode>#,##0</c:formatCode>
                <c:ptCount val="12"/>
                <c:pt idx="0">
                  <c:v>1718</c:v>
                </c:pt>
                <c:pt idx="1">
                  <c:v>1797</c:v>
                </c:pt>
                <c:pt idx="2">
                  <c:v>1988</c:v>
                </c:pt>
                <c:pt idx="3">
                  <c:v>2272</c:v>
                </c:pt>
                <c:pt idx="4">
                  <c:v>2527</c:v>
                </c:pt>
                <c:pt idx="5">
                  <c:v>2616</c:v>
                </c:pt>
                <c:pt idx="6">
                  <c:v>2615</c:v>
                </c:pt>
                <c:pt idx="7">
                  <c:v>2608</c:v>
                </c:pt>
                <c:pt idx="8">
                  <c:v>2733</c:v>
                </c:pt>
                <c:pt idx="9">
                  <c:v>2092</c:v>
                </c:pt>
                <c:pt idx="10">
                  <c:v>1794</c:v>
                </c:pt>
                <c:pt idx="11">
                  <c:v>1730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21-45B7-A689-5720398BF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64784"/>
        <c:axId val="167763104"/>
      </c:lineChart>
      <c:lineChart>
        <c:grouping val="standard"/>
        <c:varyColors val="0"/>
        <c:ser>
          <c:idx val="1"/>
          <c:order val="1"/>
          <c:tx>
            <c:strRef>
              <c:f>'Slika 1.'!$D$5</c:f>
              <c:strCache>
                <c:ptCount val="1"/>
                <c:pt idx="0">
                  <c:v>Beskontaktno-kontaktni (desno)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'Slika 1.'!$B$6:$B$17</c:f>
              <c:strCache>
                <c:ptCount val="12"/>
                <c:pt idx="0">
                  <c:v>31.1.2025.</c:v>
                </c:pt>
                <c:pt idx="1">
                  <c:v>28.2.2025.</c:v>
                </c:pt>
                <c:pt idx="2">
                  <c:v>31.3.2025.</c:v>
                </c:pt>
                <c:pt idx="3">
                  <c:v>30.4.2025.</c:v>
                </c:pt>
                <c:pt idx="4">
                  <c:v>31.5.2025.</c:v>
                </c:pt>
                <c:pt idx="5">
                  <c:v>30.6.2025.</c:v>
                </c:pt>
                <c:pt idx="6">
                  <c:v>31.7.2025.</c:v>
                </c:pt>
                <c:pt idx="7">
                  <c:v>31.8.2025.</c:v>
                </c:pt>
                <c:pt idx="8">
                  <c:v>30.9.2025.</c:v>
                </c:pt>
                <c:pt idx="9">
                  <c:v>31.10.2025.</c:v>
                </c:pt>
                <c:pt idx="10">
                  <c:v>30.11.2025.</c:v>
                </c:pt>
                <c:pt idx="11">
                  <c:v>31.12.2025.</c:v>
                </c:pt>
              </c:strCache>
            </c:strRef>
          </c:cat>
          <c:val>
            <c:numRef>
              <c:f>'Slika 1.'!$D$6:$D$17</c:f>
              <c:numCache>
                <c:formatCode>#,##0</c:formatCode>
                <c:ptCount val="12"/>
                <c:pt idx="0">
                  <c:v>1977</c:v>
                </c:pt>
                <c:pt idx="1">
                  <c:v>1979</c:v>
                </c:pt>
                <c:pt idx="2">
                  <c:v>2011</c:v>
                </c:pt>
                <c:pt idx="3">
                  <c:v>2013</c:v>
                </c:pt>
                <c:pt idx="4">
                  <c:v>2021</c:v>
                </c:pt>
                <c:pt idx="5">
                  <c:v>2076</c:v>
                </c:pt>
                <c:pt idx="6">
                  <c:v>2070</c:v>
                </c:pt>
                <c:pt idx="7">
                  <c:v>2084</c:v>
                </c:pt>
                <c:pt idx="8">
                  <c:v>2065</c:v>
                </c:pt>
                <c:pt idx="9">
                  <c:v>2069</c:v>
                </c:pt>
                <c:pt idx="10">
                  <c:v>2071</c:v>
                </c:pt>
                <c:pt idx="11">
                  <c:v>2086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21-45B7-A689-5720398BF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103792"/>
        <c:axId val="71961424"/>
      </c:lineChart>
      <c:catAx>
        <c:axId val="16776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3104"/>
        <c:crosses val="autoZero"/>
        <c:auto val="1"/>
        <c:lblAlgn val="ctr"/>
        <c:lblOffset val="100"/>
        <c:noMultiLvlLbl val="1"/>
      </c:catAx>
      <c:valAx>
        <c:axId val="1677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4784"/>
        <c:crosses val="autoZero"/>
        <c:crossBetween val="between"/>
      </c:valAx>
      <c:valAx>
        <c:axId val="71961424"/>
        <c:scaling>
          <c:orientation val="minMax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0103792"/>
        <c:crosses val="max"/>
        <c:crossBetween val="between"/>
      </c:valAx>
      <c:catAx>
        <c:axId val="17010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9614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751697399799443E-2"/>
          <c:y val="4.4817927170868348E-2"/>
          <c:w val="0.82762152902733599"/>
          <c:h val="0.6746653727107641"/>
        </c:manualLayout>
      </c:layout>
      <c:lineChart>
        <c:grouping val="standard"/>
        <c:varyColors val="0"/>
        <c:ser>
          <c:idx val="0"/>
          <c:order val="0"/>
          <c:tx>
            <c:v>Kontaktni  (lijevo)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28.2.2025.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1718</c:v>
              </c:pt>
              <c:pt idx="1">
                <c:v>1797</c:v>
              </c:pt>
              <c:pt idx="2">
                <c:v>1988</c:v>
              </c:pt>
              <c:pt idx="3">
                <c:v>2272</c:v>
              </c:pt>
              <c:pt idx="4">
                <c:v>2527</c:v>
              </c:pt>
              <c:pt idx="5">
                <c:v>2616</c:v>
              </c:pt>
              <c:pt idx="6">
                <c:v>2615</c:v>
              </c:pt>
              <c:pt idx="7">
                <c:v>2608</c:v>
              </c:pt>
              <c:pt idx="8">
                <c:v>2733</c:v>
              </c:pt>
              <c:pt idx="9">
                <c:v>2092</c:v>
              </c:pt>
              <c:pt idx="10">
                <c:v>1794</c:v>
              </c:pt>
              <c:pt idx="11">
                <c:v>1730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271-4CF7-857B-8CD0B5AAB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64784"/>
        <c:axId val="167763104"/>
      </c:lineChart>
      <c:lineChart>
        <c:grouping val="standard"/>
        <c:varyColors val="0"/>
        <c:ser>
          <c:idx val="1"/>
          <c:order val="1"/>
          <c:tx>
            <c:v>Beskontaktno-kontaktni (desno)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28.2.2025.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1977</c:v>
              </c:pt>
              <c:pt idx="1">
                <c:v>1979</c:v>
              </c:pt>
              <c:pt idx="2">
                <c:v>2011</c:v>
              </c:pt>
              <c:pt idx="3">
                <c:v>2013</c:v>
              </c:pt>
              <c:pt idx="4">
                <c:v>2021</c:v>
              </c:pt>
              <c:pt idx="5">
                <c:v>2076</c:v>
              </c:pt>
              <c:pt idx="6">
                <c:v>2070</c:v>
              </c:pt>
              <c:pt idx="7">
                <c:v>2084</c:v>
              </c:pt>
              <c:pt idx="8">
                <c:v>2065</c:v>
              </c:pt>
              <c:pt idx="9">
                <c:v>2069</c:v>
              </c:pt>
              <c:pt idx="10">
                <c:v>2071</c:v>
              </c:pt>
              <c:pt idx="11">
                <c:v>2086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271-4CF7-857B-8CD0B5AAB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103792"/>
        <c:axId val="71961424"/>
      </c:lineChart>
      <c:catAx>
        <c:axId val="16776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3104"/>
        <c:crosses val="autoZero"/>
        <c:auto val="1"/>
        <c:lblAlgn val="ctr"/>
        <c:lblOffset val="100"/>
        <c:noMultiLvlLbl val="1"/>
      </c:catAx>
      <c:valAx>
        <c:axId val="1677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4784"/>
        <c:crosses val="autoZero"/>
        <c:crossBetween val="between"/>
      </c:valAx>
      <c:valAx>
        <c:axId val="7196142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0103792"/>
        <c:crosses val="max"/>
        <c:crossBetween val="between"/>
      </c:valAx>
      <c:catAx>
        <c:axId val="17010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9614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320390461013248E-2"/>
          <c:y val="4.4817799735837605E-2"/>
          <c:w val="0.82762152902733599"/>
          <c:h val="0.6746653727107641"/>
        </c:manualLayout>
      </c:layout>
      <c:lineChart>
        <c:grouping val="standard"/>
        <c:varyColors val="0"/>
        <c:ser>
          <c:idx val="0"/>
          <c:order val="0"/>
          <c:tx>
            <c:v>Kontaktni  (lijevo)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28.2.2025.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1718</c:v>
              </c:pt>
              <c:pt idx="1">
                <c:v>1797</c:v>
              </c:pt>
              <c:pt idx="2">
                <c:v>1988</c:v>
              </c:pt>
              <c:pt idx="3">
                <c:v>2272</c:v>
              </c:pt>
              <c:pt idx="4">
                <c:v>2527</c:v>
              </c:pt>
              <c:pt idx="5">
                <c:v>2616</c:v>
              </c:pt>
              <c:pt idx="6">
                <c:v>2615</c:v>
              </c:pt>
              <c:pt idx="7">
                <c:v>2608</c:v>
              </c:pt>
              <c:pt idx="8">
                <c:v>2733</c:v>
              </c:pt>
              <c:pt idx="9">
                <c:v>2092</c:v>
              </c:pt>
              <c:pt idx="10">
                <c:v>1794</c:v>
              </c:pt>
              <c:pt idx="11">
                <c:v>1730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E37-43BE-9818-15B509002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64784"/>
        <c:axId val="167763104"/>
      </c:lineChart>
      <c:lineChart>
        <c:grouping val="standard"/>
        <c:varyColors val="0"/>
        <c:ser>
          <c:idx val="1"/>
          <c:order val="1"/>
          <c:tx>
            <c:v>Beskontaktno-kontaktni (desno)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28.2.2025.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1977</c:v>
              </c:pt>
              <c:pt idx="1">
                <c:v>1979</c:v>
              </c:pt>
              <c:pt idx="2">
                <c:v>2011</c:v>
              </c:pt>
              <c:pt idx="3">
                <c:v>2013</c:v>
              </c:pt>
              <c:pt idx="4">
                <c:v>2021</c:v>
              </c:pt>
              <c:pt idx="5">
                <c:v>2076</c:v>
              </c:pt>
              <c:pt idx="6">
                <c:v>2070</c:v>
              </c:pt>
              <c:pt idx="7">
                <c:v>2084</c:v>
              </c:pt>
              <c:pt idx="8">
                <c:v>2065</c:v>
              </c:pt>
              <c:pt idx="9">
                <c:v>2069</c:v>
              </c:pt>
              <c:pt idx="10">
                <c:v>2071</c:v>
              </c:pt>
              <c:pt idx="11">
                <c:v>2086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E37-43BE-9818-15B509002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103792"/>
        <c:axId val="71961424"/>
      </c:lineChart>
      <c:catAx>
        <c:axId val="16776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3104"/>
        <c:crosses val="autoZero"/>
        <c:auto val="1"/>
        <c:lblAlgn val="ctr"/>
        <c:lblOffset val="100"/>
        <c:noMultiLvlLbl val="1"/>
      </c:catAx>
      <c:valAx>
        <c:axId val="1677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4784"/>
        <c:crosses val="autoZero"/>
        <c:crossBetween val="between"/>
      </c:valAx>
      <c:valAx>
        <c:axId val="7196142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0103792"/>
        <c:crosses val="max"/>
        <c:crossBetween val="between"/>
      </c:valAx>
      <c:catAx>
        <c:axId val="17010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9614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'Slika 2.'!$C$5</c:f>
              <c:strCache>
                <c:ptCount val="1"/>
                <c:pt idx="0">
                  <c:v>Kontaktni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'Slika 2.'!$C$6:$C$17</c:f>
              <c:numCache>
                <c:formatCode>#,##0</c:formatCode>
                <c:ptCount val="12"/>
                <c:pt idx="0">
                  <c:v>1506</c:v>
                </c:pt>
                <c:pt idx="1">
                  <c:v>1508</c:v>
                </c:pt>
                <c:pt idx="2">
                  <c:v>1502</c:v>
                </c:pt>
                <c:pt idx="3">
                  <c:v>1507</c:v>
                </c:pt>
                <c:pt idx="4">
                  <c:v>1506</c:v>
                </c:pt>
                <c:pt idx="5">
                  <c:v>1507</c:v>
                </c:pt>
                <c:pt idx="6">
                  <c:v>1510</c:v>
                </c:pt>
                <c:pt idx="7">
                  <c:v>1489</c:v>
                </c:pt>
                <c:pt idx="8">
                  <c:v>1490</c:v>
                </c:pt>
                <c:pt idx="9">
                  <c:v>1492</c:v>
                </c:pt>
                <c:pt idx="10">
                  <c:v>1496</c:v>
                </c:pt>
                <c:pt idx="11">
                  <c:v>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C4-4098-A57C-EA65275BCC0F}"/>
            </c:ext>
          </c:extLst>
        </c:ser>
        <c:ser>
          <c:idx val="1"/>
          <c:order val="1"/>
          <c:tx>
            <c:strRef>
              <c:f>'Slika 2.'!$D$5</c:f>
              <c:strCache>
                <c:ptCount val="1"/>
                <c:pt idx="0">
                  <c:v>Beskontaktno-kontaktni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'Slika 2.'!$D$6:$D$17</c:f>
              <c:numCache>
                <c:formatCode>#,##0</c:formatCode>
                <c:ptCount val="12"/>
                <c:pt idx="0">
                  <c:v>137550</c:v>
                </c:pt>
                <c:pt idx="1">
                  <c:v>138001</c:v>
                </c:pt>
                <c:pt idx="2">
                  <c:v>139132</c:v>
                </c:pt>
                <c:pt idx="3">
                  <c:v>140511</c:v>
                </c:pt>
                <c:pt idx="4">
                  <c:v>142200</c:v>
                </c:pt>
                <c:pt idx="5">
                  <c:v>144217</c:v>
                </c:pt>
                <c:pt idx="6">
                  <c:v>143477</c:v>
                </c:pt>
                <c:pt idx="7">
                  <c:v>144169</c:v>
                </c:pt>
                <c:pt idx="8">
                  <c:v>142973</c:v>
                </c:pt>
                <c:pt idx="9">
                  <c:v>142175</c:v>
                </c:pt>
                <c:pt idx="10">
                  <c:v>143141</c:v>
                </c:pt>
                <c:pt idx="11">
                  <c:v>150721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C4-4098-A57C-EA65275BCC0F}"/>
            </c:ext>
          </c:extLst>
        </c:ser>
        <c:ser>
          <c:idx val="2"/>
          <c:order val="2"/>
          <c:tx>
            <c:strRef>
              <c:f>'Slika 2.'!$E$5</c:f>
              <c:strCache>
                <c:ptCount val="1"/>
                <c:pt idx="0">
                  <c:v>Beskontaktni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'Slika 2.'!$E$6:$E$17</c:f>
              <c:numCache>
                <c:formatCode>#,##0</c:formatCode>
                <c:ptCount val="12"/>
                <c:pt idx="0">
                  <c:v>3148</c:v>
                </c:pt>
                <c:pt idx="1">
                  <c:v>3128</c:v>
                </c:pt>
                <c:pt idx="2">
                  <c:v>3127</c:v>
                </c:pt>
                <c:pt idx="3">
                  <c:v>3149</c:v>
                </c:pt>
                <c:pt idx="4">
                  <c:v>3152</c:v>
                </c:pt>
                <c:pt idx="5">
                  <c:v>3169</c:v>
                </c:pt>
                <c:pt idx="6">
                  <c:v>3170</c:v>
                </c:pt>
                <c:pt idx="7">
                  <c:v>3158</c:v>
                </c:pt>
                <c:pt idx="8">
                  <c:v>3158</c:v>
                </c:pt>
                <c:pt idx="9">
                  <c:v>3156</c:v>
                </c:pt>
                <c:pt idx="10">
                  <c:v>2356</c:v>
                </c:pt>
                <c:pt idx="11">
                  <c:v>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C4-4098-A57C-EA65275BC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953807"/>
        <c:axId val="52956303"/>
      </c:barChart>
      <c:catAx>
        <c:axId val="5295380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2956303"/>
        <c:crosses val="autoZero"/>
        <c:auto val="1"/>
        <c:lblAlgn val="ctr"/>
        <c:lblOffset val="100"/>
        <c:noMultiLvlLbl val="0"/>
      </c:catAx>
      <c:valAx>
        <c:axId val="52956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2953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 dan 31.12.2025.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58B-4148-8804-7DAD944504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8B-4148-8804-7DAD944504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8B-4148-8804-7DAD94450483}"/>
              </c:ext>
            </c:extLst>
          </c:dPt>
          <c:dLbls>
            <c:dLbl>
              <c:idx val="0"/>
              <c:layout>
                <c:manualLayout>
                  <c:x val="6.6288604549431321E-2"/>
                  <c:y val="-1.9059857101195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58B-4148-8804-7DAD94450483}"/>
                </c:ext>
              </c:extLst>
            </c:dLbl>
            <c:dLbl>
              <c:idx val="1"/>
              <c:layout>
                <c:manualLayout>
                  <c:x val="0.15625360892388451"/>
                  <c:y val="-8.84270195392242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58B-4148-8804-7DAD94450483}"/>
                </c:ext>
              </c:extLst>
            </c:dLbl>
            <c:dLbl>
              <c:idx val="2"/>
              <c:layout>
                <c:manualLayout>
                  <c:x val="-0.14376629483814524"/>
                  <c:y val="2.98257509477981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58B-4148-8804-7DAD944504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2.'!$C$5:$E$5</c:f>
              <c:strCache>
                <c:ptCount val="3"/>
                <c:pt idx="0">
                  <c:v>Kontaktni</c:v>
                </c:pt>
                <c:pt idx="1">
                  <c:v>Beskontaktno-kontaktni</c:v>
                </c:pt>
                <c:pt idx="2">
                  <c:v>Beskontaktni</c:v>
                </c:pt>
              </c:strCache>
            </c:strRef>
          </c:cat>
          <c:val>
            <c:numRef>
              <c:f>'Slika 2.'!$C$17:$E$17</c:f>
              <c:numCache>
                <c:formatCode>#,##0</c:formatCode>
                <c:ptCount val="3"/>
                <c:pt idx="0">
                  <c:v>1498</c:v>
                </c:pt>
                <c:pt idx="1">
                  <c:v>150721</c:v>
                </c:pt>
                <c:pt idx="2">
                  <c:v>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8B-4148-8804-7DAD94450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'Slika 3.'!$C$5:$G$5</c:f>
              <c:strCache>
                <c:ptCount val="5"/>
                <c:pt idx="0">
                  <c:v>31.12. 2021.</c:v>
                </c:pt>
                <c:pt idx="1">
                  <c:v>31.12. 2022.</c:v>
                </c:pt>
                <c:pt idx="2">
                  <c:v>31.12. 2023.</c:v>
                </c:pt>
                <c:pt idx="3">
                  <c:v>31.12. 2024.</c:v>
                </c:pt>
                <c:pt idx="4">
                  <c:v>31.12. 2025.</c:v>
                </c:pt>
              </c:strCache>
            </c:strRef>
          </c:cat>
          <c:val>
            <c:numRef>
              <c:f>'Slika 3.'!$C$6:$G$6</c:f>
              <c:numCache>
                <c:formatCode>#,##0</c:formatCode>
                <c:ptCount val="5"/>
                <c:pt idx="0">
                  <c:v>103615</c:v>
                </c:pt>
                <c:pt idx="1">
                  <c:v>106684</c:v>
                </c:pt>
                <c:pt idx="2">
                  <c:v>108262</c:v>
                </c:pt>
                <c:pt idx="3">
                  <c:v>110692</c:v>
                </c:pt>
                <c:pt idx="4">
                  <c:v>150721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2-427F-9332-1D569BAFF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919071"/>
        <c:axId val="506919903"/>
      </c:barChart>
      <c:catAx>
        <c:axId val="506919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06919903"/>
        <c:crosses val="autoZero"/>
        <c:auto val="1"/>
        <c:lblAlgn val="ctr"/>
        <c:lblOffset val="100"/>
        <c:noMultiLvlLbl val="0"/>
      </c:catAx>
      <c:valAx>
        <c:axId val="506919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06919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'Slika 4.'!$C$5</c:f>
              <c:strCache>
                <c:ptCount val="1"/>
                <c:pt idx="0">
                  <c:v>Debitna kartica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'Slika 4.'!$B$6:$B$8</c:f>
              <c:strCache>
                <c:ptCount val="3"/>
                <c:pt idx="0">
                  <c:v>31.12.2023.</c:v>
                </c:pt>
                <c:pt idx="1">
                  <c:v>31.12.2024.</c:v>
                </c:pt>
                <c:pt idx="2">
                  <c:v>31.12.2025.</c:v>
                </c:pt>
              </c:strCache>
            </c:strRef>
          </c:cat>
          <c:val>
            <c:numRef>
              <c:f>'Slika 4.'!$C$6:$C$8</c:f>
              <c:numCache>
                <c:formatCode>#,##0</c:formatCode>
                <c:ptCount val="3"/>
                <c:pt idx="0">
                  <c:v>6830744</c:v>
                </c:pt>
                <c:pt idx="1">
                  <c:v>7023922</c:v>
                </c:pt>
                <c:pt idx="2">
                  <c:v>6797888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2-4739-8F75-B03909C89437}"/>
            </c:ext>
          </c:extLst>
        </c:ser>
        <c:ser>
          <c:idx val="1"/>
          <c:order val="1"/>
          <c:tx>
            <c:strRef>
              <c:f>'Slika 4.'!$D$5</c:f>
              <c:strCache>
                <c:ptCount val="1"/>
                <c:pt idx="0">
                  <c:v>Kreditna kartica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'Slika 4.'!$B$6:$B$8</c:f>
              <c:strCache>
                <c:ptCount val="3"/>
                <c:pt idx="0">
                  <c:v>31.12.2023.</c:v>
                </c:pt>
                <c:pt idx="1">
                  <c:v>31.12.2024.</c:v>
                </c:pt>
                <c:pt idx="2">
                  <c:v>31.12.2025.</c:v>
                </c:pt>
              </c:strCache>
            </c:strRef>
          </c:cat>
          <c:val>
            <c:numRef>
              <c:f>'Slika 4.'!$D$6:$D$8</c:f>
              <c:numCache>
                <c:formatCode>#,##0</c:formatCode>
                <c:ptCount val="3"/>
                <c:pt idx="0">
                  <c:v>1708472</c:v>
                </c:pt>
                <c:pt idx="1">
                  <c:v>1693680</c:v>
                </c:pt>
                <c:pt idx="2">
                  <c:v>1695247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C2-4739-8F75-B03909C8943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371444815"/>
        <c:axId val="1371478095"/>
      </c:barChart>
      <c:catAx>
        <c:axId val="1371444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71478095"/>
        <c:crosses val="autoZero"/>
        <c:auto val="1"/>
        <c:lblAlgn val="ctr"/>
        <c:lblOffset val="100"/>
        <c:noMultiLvlLbl val="0"/>
      </c:catAx>
      <c:valAx>
        <c:axId val="1371478095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371444815"/>
        <c:crossesAt val="44197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Na dan </a:t>
            </a:r>
            <a:r>
              <a:rPr lang="en-US"/>
              <a:t>31.</a:t>
            </a:r>
            <a:r>
              <a:rPr lang="hr-HR"/>
              <a:t> </a:t>
            </a:r>
            <a:r>
              <a:rPr lang="en-US"/>
              <a:t>12.</a:t>
            </a:r>
            <a:r>
              <a:rPr lang="hr-HR"/>
              <a:t> </a:t>
            </a:r>
            <a:r>
              <a:rPr lang="en-US"/>
              <a:t>202</a:t>
            </a:r>
            <a:r>
              <a:rPr lang="hr-HR"/>
              <a:t>5</a:t>
            </a:r>
            <a:r>
              <a:rPr lang="en-US"/>
              <a:t>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'Slika 5.'!$B$17</c:f>
              <c:strCache>
                <c:ptCount val="1"/>
                <c:pt idx="0">
                  <c:v>31. 12. 2025.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D3-4073-B38D-9910EA8A63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D3-4073-B38D-9910EA8A63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D3-4073-B38D-9910EA8A63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5.'!$C$5:$E$5</c:f>
              <c:strCache>
                <c:ptCount val="3"/>
                <c:pt idx="0">
                  <c:v>Korištene platne kartice  (uk.)</c:v>
                </c:pt>
                <c:pt idx="1">
                  <c:v>Nekorištene platne kartice  (uk.)</c:v>
                </c:pt>
                <c:pt idx="2">
                  <c:v>Blokirane platne kartice  (uk.)</c:v>
                </c:pt>
              </c:strCache>
            </c:strRef>
          </c:cat>
          <c:val>
            <c:numRef>
              <c:f>'Slika 5.'!$C$17:$E$17</c:f>
              <c:numCache>
                <c:formatCode>#,##0</c:formatCode>
                <c:ptCount val="3"/>
                <c:pt idx="0">
                  <c:v>4965231</c:v>
                </c:pt>
                <c:pt idx="1">
                  <c:v>3065261</c:v>
                </c:pt>
                <c:pt idx="2">
                  <c:v>462643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D3-4073-B38D-9910EA8A6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67491429149516"/>
          <c:y val="4.0009337293522705E-2"/>
          <c:w val="0.82147770018300825"/>
          <c:h val="0.660536845632537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'Slika 6.'!$C$5</c:f>
              <c:strCache>
                <c:ptCount val="1"/>
                <c:pt idx="0">
                  <c:v>Novoizdane debitne platne kartice</c:v>
                </c:pt>
              </c:strCache>
            </c:strRef>
          </c:tx>
          <c:invertIfNegative val="0"/>
          <c:cat>
            <c:numRef>
              <c:f>'Slika 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6.'!$C$6:$C$17</c:f>
              <c:numCache>
                <c:formatCode>#,##0</c:formatCode>
                <c:ptCount val="12"/>
                <c:pt idx="0">
                  <c:v>147359</c:v>
                </c:pt>
                <c:pt idx="1">
                  <c:v>346588</c:v>
                </c:pt>
                <c:pt idx="2">
                  <c:v>164743</c:v>
                </c:pt>
                <c:pt idx="3">
                  <c:v>57934</c:v>
                </c:pt>
                <c:pt idx="4">
                  <c:v>63306</c:v>
                </c:pt>
                <c:pt idx="5">
                  <c:v>63675</c:v>
                </c:pt>
                <c:pt idx="6">
                  <c:v>64903</c:v>
                </c:pt>
                <c:pt idx="7">
                  <c:v>54971</c:v>
                </c:pt>
                <c:pt idx="8">
                  <c:v>65869</c:v>
                </c:pt>
                <c:pt idx="9">
                  <c:v>88101</c:v>
                </c:pt>
                <c:pt idx="10">
                  <c:v>55566</c:v>
                </c:pt>
                <c:pt idx="11">
                  <c:v>54230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5-42FD-AB74-AF352E6A2631}"/>
            </c:ext>
          </c:extLst>
        </c:ser>
        <c:ser>
          <c:idx val="1"/>
          <c:order val="1"/>
          <c:tx>
            <c:strRef>
              <c:f>'Slika 6.'!$D$5</c:f>
              <c:strCache>
                <c:ptCount val="1"/>
                <c:pt idx="0">
                  <c:v>Novoizdane kreditne platne kartice</c:v>
                </c:pt>
              </c:strCache>
            </c:strRef>
          </c:tx>
          <c:invertIfNegative val="0"/>
          <c:cat>
            <c:numRef>
              <c:f>'Slika 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6.'!$D$6:$D$17</c:f>
              <c:numCache>
                <c:formatCode>#,##0</c:formatCode>
                <c:ptCount val="12"/>
                <c:pt idx="0">
                  <c:v>10583</c:v>
                </c:pt>
                <c:pt idx="1">
                  <c:v>9672</c:v>
                </c:pt>
                <c:pt idx="2">
                  <c:v>9448</c:v>
                </c:pt>
                <c:pt idx="3">
                  <c:v>14880</c:v>
                </c:pt>
                <c:pt idx="4">
                  <c:v>10065</c:v>
                </c:pt>
                <c:pt idx="5">
                  <c:v>9458</c:v>
                </c:pt>
                <c:pt idx="6">
                  <c:v>10461</c:v>
                </c:pt>
                <c:pt idx="7">
                  <c:v>7796</c:v>
                </c:pt>
                <c:pt idx="8">
                  <c:v>10558</c:v>
                </c:pt>
                <c:pt idx="9">
                  <c:v>12069</c:v>
                </c:pt>
                <c:pt idx="10">
                  <c:v>10852</c:v>
                </c:pt>
                <c:pt idx="11">
                  <c:v>10460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A5-42FD-AB74-AF352E6A2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33424"/>
        <c:axId val="171363152"/>
      </c:barChart>
      <c:lineChart>
        <c:grouping val="standard"/>
        <c:varyColors val="0"/>
        <c:ser>
          <c:idx val="2"/>
          <c:order val="2"/>
          <c:tx>
            <c:strRef>
              <c:f>'Slika 6.'!$E$5</c:f>
              <c:strCache>
                <c:ptCount val="1"/>
                <c:pt idx="0">
                  <c:v>Deaktivirane debitne platne kartice</c:v>
                </c:pt>
              </c:strCache>
            </c:strRef>
          </c:tx>
          <c:marker>
            <c:symbol val="none"/>
          </c:marker>
          <c:cat>
            <c:numRef>
              <c:f>'Slika 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6.'!$E$6:$E$17</c:f>
              <c:numCache>
                <c:formatCode>#,##0</c:formatCode>
                <c:ptCount val="12"/>
                <c:pt idx="0">
                  <c:v>62305</c:v>
                </c:pt>
                <c:pt idx="1">
                  <c:v>127027</c:v>
                </c:pt>
                <c:pt idx="2">
                  <c:v>194529</c:v>
                </c:pt>
                <c:pt idx="3">
                  <c:v>106290</c:v>
                </c:pt>
                <c:pt idx="4">
                  <c:v>67101</c:v>
                </c:pt>
                <c:pt idx="5">
                  <c:v>56269</c:v>
                </c:pt>
                <c:pt idx="6">
                  <c:v>62468</c:v>
                </c:pt>
                <c:pt idx="7">
                  <c:v>52966</c:v>
                </c:pt>
                <c:pt idx="8">
                  <c:v>69189</c:v>
                </c:pt>
                <c:pt idx="9">
                  <c:v>107675</c:v>
                </c:pt>
                <c:pt idx="10">
                  <c:v>373387</c:v>
                </c:pt>
                <c:pt idx="11">
                  <c:v>46852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A5-42FD-AB74-AF352E6A2631}"/>
            </c:ext>
          </c:extLst>
        </c:ser>
        <c:ser>
          <c:idx val="3"/>
          <c:order val="3"/>
          <c:tx>
            <c:strRef>
              <c:f>'Slika 6.'!$F$5</c:f>
              <c:strCache>
                <c:ptCount val="1"/>
                <c:pt idx="0">
                  <c:v>Deaktivirane kreditne platne kartice</c:v>
                </c:pt>
              </c:strCache>
            </c:strRef>
          </c:tx>
          <c:marker>
            <c:symbol val="none"/>
          </c:marker>
          <c:cat>
            <c:numRef>
              <c:f>'Slika 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6.'!$F$6:$F$17</c:f>
              <c:numCache>
                <c:formatCode>#,##0</c:formatCode>
                <c:ptCount val="12"/>
                <c:pt idx="0">
                  <c:v>16235</c:v>
                </c:pt>
                <c:pt idx="1">
                  <c:v>10169</c:v>
                </c:pt>
                <c:pt idx="2">
                  <c:v>10676</c:v>
                </c:pt>
                <c:pt idx="3">
                  <c:v>12984</c:v>
                </c:pt>
                <c:pt idx="4">
                  <c:v>14821</c:v>
                </c:pt>
                <c:pt idx="5">
                  <c:v>23869</c:v>
                </c:pt>
                <c:pt idx="6">
                  <c:v>15864</c:v>
                </c:pt>
                <c:pt idx="7">
                  <c:v>12133</c:v>
                </c:pt>
                <c:pt idx="8">
                  <c:v>10512</c:v>
                </c:pt>
                <c:pt idx="9">
                  <c:v>13869</c:v>
                </c:pt>
                <c:pt idx="10">
                  <c:v>11696</c:v>
                </c:pt>
                <c:pt idx="11">
                  <c:v>10412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A5-42FD-AB74-AF352E6A2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733424"/>
        <c:axId val="171363152"/>
      </c:lineChart>
      <c:catAx>
        <c:axId val="170733424"/>
        <c:scaling>
          <c:orientation val="minMax"/>
        </c:scaling>
        <c:delete val="0"/>
        <c:axPos val="b"/>
        <c:numFmt formatCode="[$-41A]mmm/\ yy;@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1363152"/>
        <c:crosses val="autoZero"/>
        <c:auto val="0"/>
        <c:lblAlgn val="ctr"/>
        <c:lblOffset val="100"/>
        <c:noMultiLvlLbl val="0"/>
      </c:catAx>
      <c:valAx>
        <c:axId val="171363152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707334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808417801972494E-2"/>
          <c:y val="0.89168980876478088"/>
          <c:w val="0.82541320516245664"/>
          <c:h val="0.10376774275411541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54840554773354E-2"/>
          <c:y val="7.0662563118696509E-2"/>
          <c:w val="0.88226129370471518"/>
          <c:h val="0.670452167220891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'Slika 7.'!$C$5</c:f>
              <c:strCache>
                <c:ptCount val="1"/>
                <c:pt idx="0">
                  <c:v>Kontaktna</c:v>
                </c:pt>
              </c:strCache>
            </c:strRef>
          </c:tx>
          <c:invertIfNegative val="0"/>
          <c:cat>
            <c:strRef>
              <c:f>('Slika 7.'!$B$6,'Slika 7.'!$B$18,'Slika 7.'!$B$30,'Slika 7.'!$B$42,'Slika 7.'!$B$54)</c:f>
              <c:strCache>
                <c:ptCount val="5"/>
                <c:pt idx="0">
                  <c:v>31.12.2021.</c:v>
                </c:pt>
                <c:pt idx="1">
                  <c:v>31. 12. 2022.</c:v>
                </c:pt>
                <c:pt idx="2">
                  <c:v>31.12.2023.</c:v>
                </c:pt>
                <c:pt idx="3">
                  <c:v>31.12.2024.</c:v>
                </c:pt>
                <c:pt idx="4">
                  <c:v>31.12.2025.</c:v>
                </c:pt>
              </c:strCache>
            </c:strRef>
          </c:cat>
          <c:val>
            <c:numRef>
              <c:f>('Slika 7.'!$C$6,'Slika 7.'!$C$18,'Slika 7.'!$C$30,'Slika 7.'!$C$42,'Slika 7.'!$C$54)</c:f>
              <c:numCache>
                <c:formatCode>#,##0</c:formatCode>
                <c:ptCount val="5"/>
                <c:pt idx="0">
                  <c:v>2890160</c:v>
                </c:pt>
                <c:pt idx="1">
                  <c:v>2669039</c:v>
                </c:pt>
                <c:pt idx="2">
                  <c:v>2056716</c:v>
                </c:pt>
                <c:pt idx="3">
                  <c:v>1805469</c:v>
                </c:pt>
                <c:pt idx="4">
                  <c:v>1700175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CC-4FFF-A1A2-8B32E5622DCF}"/>
            </c:ext>
          </c:extLst>
        </c:ser>
        <c:ser>
          <c:idx val="1"/>
          <c:order val="1"/>
          <c:tx>
            <c:strRef>
              <c:f>'Slika 7.'!$D$5</c:f>
              <c:strCache>
                <c:ptCount val="1"/>
                <c:pt idx="0">
                  <c:v>Beskontaktna</c:v>
                </c:pt>
              </c:strCache>
            </c:strRef>
          </c:tx>
          <c:invertIfNegative val="0"/>
          <c:cat>
            <c:strRef>
              <c:f>('Slika 7.'!$B$6,'Slika 7.'!$B$18,'Slika 7.'!$B$30,'Slika 7.'!$B$42,'Slika 7.'!$B$54)</c:f>
              <c:strCache>
                <c:ptCount val="5"/>
                <c:pt idx="0">
                  <c:v>31.12.2021.</c:v>
                </c:pt>
                <c:pt idx="1">
                  <c:v>31. 12. 2022.</c:v>
                </c:pt>
                <c:pt idx="2">
                  <c:v>31.12.2023.</c:v>
                </c:pt>
                <c:pt idx="3">
                  <c:v>31.12.2024.</c:v>
                </c:pt>
                <c:pt idx="4">
                  <c:v>31.12.2025.</c:v>
                </c:pt>
              </c:strCache>
            </c:strRef>
          </c:cat>
          <c:val>
            <c:numRef>
              <c:f>('Slika 7.'!$D$6,'Slika 7.'!$D$18,'Slika 7.'!$D$30,'Slika 7.'!$D$42,'Slika 7.'!$D$54)</c:f>
              <c:numCache>
                <c:formatCode>#,##0</c:formatCode>
                <c:ptCount val="5"/>
                <c:pt idx="0">
                  <c:v>5832567</c:v>
                </c:pt>
                <c:pt idx="1">
                  <c:v>5993532</c:v>
                </c:pt>
                <c:pt idx="2">
                  <c:v>6482500</c:v>
                </c:pt>
                <c:pt idx="3">
                  <c:v>6912133</c:v>
                </c:pt>
                <c:pt idx="4">
                  <c:v>6792960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9-48FF-8419-7EFB59840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66512"/>
        <c:axId val="171367072"/>
      </c:barChart>
      <c:catAx>
        <c:axId val="171366512"/>
        <c:scaling>
          <c:orientation val="minMax"/>
        </c:scaling>
        <c:delete val="0"/>
        <c:axPos val="b"/>
        <c:numFmt formatCode="d/m/yy/;@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1367072"/>
        <c:crosses val="autoZero"/>
        <c:auto val="0"/>
        <c:lblAlgn val="ctr"/>
        <c:lblOffset val="100"/>
        <c:noMultiLvlLbl val="0"/>
      </c:catAx>
      <c:valAx>
        <c:axId val="171367072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sr-Latn-RS"/>
          </a:p>
        </c:txPr>
        <c:crossAx val="171366512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</c:dispUnitsLbl>
        </c:dispUnits>
      </c:valAx>
    </c:plotArea>
    <c:legend>
      <c:legendPos val="b"/>
      <c:layout>
        <c:manualLayout>
          <c:xMode val="edge"/>
          <c:yMode val="edge"/>
          <c:x val="0.28800908588473839"/>
          <c:y val="0.9393135883395286"/>
          <c:w val="0.25891358174822743"/>
          <c:h val="4.9783306627153009E-2"/>
        </c:manualLayout>
      </c:layout>
      <c:overlay val="0"/>
      <c:txPr>
        <a:bodyPr/>
        <a:lstStyle/>
        <a:p>
          <a:pPr>
            <a:defRPr sz="1000"/>
          </a:pPr>
          <a:endParaRPr lang="sr-Latn-RS"/>
        </a:p>
      </c:txPr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8.'!$H$5</c:f>
              <c:strCache>
                <c:ptCount val="1"/>
                <c:pt idx="0">
                  <c:v>Ukupna vrijednost transakcija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'Slika 8.'!$B$6:$B$17</c:f>
              <c:strCache>
                <c:ptCount val="12"/>
                <c:pt idx="0">
                  <c:v>31.1.2025.</c:v>
                </c:pt>
                <c:pt idx="1">
                  <c:v>28.2.2025.</c:v>
                </c:pt>
                <c:pt idx="2">
                  <c:v>31.3.2025.</c:v>
                </c:pt>
                <c:pt idx="3">
                  <c:v>30.4.2025.</c:v>
                </c:pt>
                <c:pt idx="4">
                  <c:v>31.5.2025.</c:v>
                </c:pt>
                <c:pt idx="5">
                  <c:v>30.6.2025.</c:v>
                </c:pt>
                <c:pt idx="6">
                  <c:v>31.7.2025.</c:v>
                </c:pt>
                <c:pt idx="7">
                  <c:v>31.8.2025.</c:v>
                </c:pt>
                <c:pt idx="8">
                  <c:v>30.9.2025.</c:v>
                </c:pt>
                <c:pt idx="9">
                  <c:v>31.10.2025.</c:v>
                </c:pt>
                <c:pt idx="10">
                  <c:v>30.11.2025.</c:v>
                </c:pt>
                <c:pt idx="11">
                  <c:v>31.12.2025.</c:v>
                </c:pt>
              </c:strCache>
            </c:strRef>
          </c:cat>
          <c:val>
            <c:numRef>
              <c:f>'Slika 8.'!$H$6:$H$17</c:f>
              <c:numCache>
                <c:formatCode>#,##0</c:formatCode>
                <c:ptCount val="12"/>
                <c:pt idx="0">
                  <c:v>3305492690.1300001</c:v>
                </c:pt>
                <c:pt idx="1">
                  <c:v>3207869792.3499999</c:v>
                </c:pt>
                <c:pt idx="2">
                  <c:v>3642778828.7300005</c:v>
                </c:pt>
                <c:pt idx="3">
                  <c:v>3779213778.3499999</c:v>
                </c:pt>
                <c:pt idx="4">
                  <c:v>4000604424.7000003</c:v>
                </c:pt>
                <c:pt idx="5">
                  <c:v>4052636156.2200003</c:v>
                </c:pt>
                <c:pt idx="6">
                  <c:v>4189081867.5299997</c:v>
                </c:pt>
                <c:pt idx="7">
                  <c:v>4004794480.73</c:v>
                </c:pt>
                <c:pt idx="8">
                  <c:v>4073619433.7800002</c:v>
                </c:pt>
                <c:pt idx="9">
                  <c:v>4193416807.9900002</c:v>
                </c:pt>
                <c:pt idx="10">
                  <c:v>3982699690.3899999</c:v>
                </c:pt>
                <c:pt idx="11">
                  <c:v>4415284830.3400002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A6-4F38-B8BF-E3CABBFB5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370432"/>
        <c:axId val="171563008"/>
      </c:lineChart>
      <c:lineChart>
        <c:grouping val="standard"/>
        <c:varyColors val="0"/>
        <c:ser>
          <c:idx val="0"/>
          <c:order val="0"/>
          <c:tx>
            <c:strRef>
              <c:f>'Slika 8.'!$G$5</c:f>
              <c:strCache>
                <c:ptCount val="1"/>
                <c:pt idx="0">
                  <c:v>Ukupan broj transakcija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'Slika 8.'!$B$6:$B$17</c:f>
              <c:strCache>
                <c:ptCount val="12"/>
                <c:pt idx="0">
                  <c:v>31.1.2025.</c:v>
                </c:pt>
                <c:pt idx="1">
                  <c:v>28.2.2025.</c:v>
                </c:pt>
                <c:pt idx="2">
                  <c:v>31.3.2025.</c:v>
                </c:pt>
                <c:pt idx="3">
                  <c:v>30.4.2025.</c:v>
                </c:pt>
                <c:pt idx="4">
                  <c:v>31.5.2025.</c:v>
                </c:pt>
                <c:pt idx="5">
                  <c:v>30.6.2025.</c:v>
                </c:pt>
                <c:pt idx="6">
                  <c:v>31.7.2025.</c:v>
                </c:pt>
                <c:pt idx="7">
                  <c:v>31.8.2025.</c:v>
                </c:pt>
                <c:pt idx="8">
                  <c:v>30.9.2025.</c:v>
                </c:pt>
                <c:pt idx="9">
                  <c:v>31.10.2025.</c:v>
                </c:pt>
                <c:pt idx="10">
                  <c:v>30.11.2025.</c:v>
                </c:pt>
                <c:pt idx="11">
                  <c:v>31.12.2025.</c:v>
                </c:pt>
              </c:strCache>
            </c:strRef>
          </c:cat>
          <c:val>
            <c:numRef>
              <c:f>'Slika 8.'!$G$6:$G$17</c:f>
              <c:numCache>
                <c:formatCode>#,##0</c:formatCode>
                <c:ptCount val="12"/>
                <c:pt idx="0">
                  <c:v>67653640</c:v>
                </c:pt>
                <c:pt idx="1">
                  <c:v>65449158</c:v>
                </c:pt>
                <c:pt idx="2">
                  <c:v>74787728</c:v>
                </c:pt>
                <c:pt idx="3">
                  <c:v>75343499</c:v>
                </c:pt>
                <c:pt idx="4">
                  <c:v>79510863</c:v>
                </c:pt>
                <c:pt idx="5">
                  <c:v>79424065</c:v>
                </c:pt>
                <c:pt idx="6">
                  <c:v>80782700</c:v>
                </c:pt>
                <c:pt idx="7">
                  <c:v>76505530</c:v>
                </c:pt>
                <c:pt idx="8">
                  <c:v>79142395</c:v>
                </c:pt>
                <c:pt idx="9">
                  <c:v>82680968</c:v>
                </c:pt>
                <c:pt idx="10">
                  <c:v>77441997</c:v>
                </c:pt>
                <c:pt idx="11">
                  <c:v>83599030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6-4F38-B8BF-E3CABBFB5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64128"/>
        <c:axId val="171563568"/>
      </c:lineChart>
      <c:catAx>
        <c:axId val="17137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1563008"/>
        <c:crosses val="autoZero"/>
        <c:auto val="1"/>
        <c:lblAlgn val="ctr"/>
        <c:lblOffset val="100"/>
        <c:tickLblSkip val="1"/>
        <c:noMultiLvlLbl val="1"/>
      </c:catAx>
      <c:valAx>
        <c:axId val="17156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1370432"/>
        <c:crosses val="autoZero"/>
        <c:crossBetween val="between"/>
        <c:dispUnits>
          <c:builtInUnit val="b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>
                      <a:effectLst/>
                    </a:rPr>
                    <a:t>mlrd. EUR</a:t>
                  </a:r>
                  <a:endParaRPr lang="en-US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1563568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1564128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1564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156356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v>Ukupna vrijednost transakcija – lijevo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29.2.2025.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3305492690.1300001</c:v>
              </c:pt>
              <c:pt idx="1">
                <c:v>3207869792.3499999</c:v>
              </c:pt>
              <c:pt idx="2">
                <c:v>3642778828.7300005</c:v>
              </c:pt>
              <c:pt idx="3">
                <c:v>3779213778.3499999</c:v>
              </c:pt>
              <c:pt idx="4">
                <c:v>4000604424.7000003</c:v>
              </c:pt>
              <c:pt idx="5">
                <c:v>4052636156.2200003</c:v>
              </c:pt>
              <c:pt idx="6">
                <c:v>4189081867.5299997</c:v>
              </c:pt>
              <c:pt idx="7">
                <c:v>4004794480.73</c:v>
              </c:pt>
              <c:pt idx="8">
                <c:v>4073619433.7800002</c:v>
              </c:pt>
              <c:pt idx="9">
                <c:v>4193416807.9900002</c:v>
              </c:pt>
              <c:pt idx="10">
                <c:v>3982699690.3899999</c:v>
              </c:pt>
              <c:pt idx="11">
                <c:v>4415284830.3400002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5C1-4CE2-98B0-8451096A8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370432"/>
        <c:axId val="171563008"/>
      </c:lineChart>
      <c:lineChart>
        <c:grouping val="standard"/>
        <c:varyColors val="0"/>
        <c:ser>
          <c:idx val="0"/>
          <c:order val="0"/>
          <c:tx>
            <c:v>Ukupan broj transakcija – desno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29.2.2025.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67653640</c:v>
              </c:pt>
              <c:pt idx="1">
                <c:v>65449158</c:v>
              </c:pt>
              <c:pt idx="2">
                <c:v>74787728</c:v>
              </c:pt>
              <c:pt idx="3">
                <c:v>75343499</c:v>
              </c:pt>
              <c:pt idx="4">
                <c:v>79510863</c:v>
              </c:pt>
              <c:pt idx="5">
                <c:v>79424065</c:v>
              </c:pt>
              <c:pt idx="6">
                <c:v>80782700</c:v>
              </c:pt>
              <c:pt idx="7">
                <c:v>76505530</c:v>
              </c:pt>
              <c:pt idx="8">
                <c:v>79142395</c:v>
              </c:pt>
              <c:pt idx="9">
                <c:v>82680968</c:v>
              </c:pt>
              <c:pt idx="10">
                <c:v>77441997</c:v>
              </c:pt>
              <c:pt idx="11">
                <c:v>83599030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5C1-4CE2-98B0-8451096A8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564128"/>
        <c:axId val="171563568"/>
      </c:lineChart>
      <c:catAx>
        <c:axId val="17137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1563008"/>
        <c:crosses val="autoZero"/>
        <c:auto val="1"/>
        <c:lblAlgn val="ctr"/>
        <c:lblOffset val="100"/>
        <c:tickLblSkip val="1"/>
        <c:noMultiLvlLbl val="1"/>
      </c:catAx>
      <c:valAx>
        <c:axId val="17156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137043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1.264052632364724E-2"/>
                <c:y val="0.2864150719656971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>
                      <a:effectLst/>
                    </a:rPr>
                    <a:t>mlrd. EUR</a:t>
                  </a:r>
                  <a:endParaRPr lang="en-US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15635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156412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5532619027475729"/>
                <c:y val="0.3510894430547255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1564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156356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'Slika 9. i 10'!$B$8</c:f>
              <c:strCache>
                <c:ptCount val="1"/>
                <c:pt idx="0">
                  <c:v>Broj transakcija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2A0-4194-9CC5-76AAE5AEA3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2A0-4194-9CC5-76AAE5AEA3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9. i 10'!$C$7:$D$7</c:f>
              <c:strCache>
                <c:ptCount val="2"/>
                <c:pt idx="0">
                  <c:v>Inicirani kanalom s udaljenosti</c:v>
                </c:pt>
                <c:pt idx="1">
                  <c:v>Inicirani kanalom koji nije s udaljenosti</c:v>
                </c:pt>
              </c:strCache>
            </c:strRef>
          </c:cat>
          <c:val>
            <c:numRef>
              <c:f>'Slika 9. i 10'!$C$8:$D$8</c:f>
              <c:numCache>
                <c:formatCode>#,##0</c:formatCode>
                <c:ptCount val="2"/>
                <c:pt idx="0">
                  <c:v>142167112</c:v>
                </c:pt>
                <c:pt idx="1">
                  <c:v>678776931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9-4D45-AC91-A26F2895F26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'Slika 9. i 10'!$B$9</c:f>
              <c:strCache>
                <c:ptCount val="1"/>
                <c:pt idx="0">
                  <c:v>Vrijednost transakcija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8A8-4948-BCA6-AA2D89F5A6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8A8-4948-BCA6-AA2D89F5A6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9. i 10'!$C$7:$D$7</c:f>
              <c:strCache>
                <c:ptCount val="2"/>
                <c:pt idx="0">
                  <c:v>Inicirani kanalom s udaljenosti</c:v>
                </c:pt>
                <c:pt idx="1">
                  <c:v>Inicirani kanalom koji nije s udaljenosti</c:v>
                </c:pt>
              </c:strCache>
            </c:strRef>
          </c:cat>
          <c:val>
            <c:numRef>
              <c:f>'Slika 9. i 10'!$C$9:$D$9</c:f>
              <c:numCache>
                <c:formatCode>#,##0</c:formatCode>
                <c:ptCount val="2"/>
                <c:pt idx="0">
                  <c:v>7689360904.7299967</c:v>
                </c:pt>
                <c:pt idx="1">
                  <c:v>18794122025.040001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1-4872-BA85-75482D365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02120446380663"/>
          <c:y val="0.20206012947519639"/>
          <c:w val="0.48959002190185508"/>
          <c:h val="0.60575206930218961"/>
        </c:manualLayout>
      </c:layout>
      <c:doughnutChart>
        <c:varyColors val="1"/>
        <c:ser>
          <c:idx val="0"/>
          <c:order val="0"/>
          <c:tx>
            <c:strRef>
              <c:f>'Slika 11. i 12.'!$B$7</c:f>
              <c:strCache>
                <c:ptCount val="1"/>
                <c:pt idx="0">
                  <c:v>Vrijednost transakcija, u EUR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E6-4ED8-BC8E-D7665AD5BF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E6-4ED8-BC8E-D7665AD5BF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E6-4ED8-BC8E-D7665AD5BFF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E6-4ED8-BC8E-D7665AD5BFF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E6-4ED8-BC8E-D7665AD5BFF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E6-4ED8-BC8E-D7665AD5BFF8}"/>
              </c:ext>
            </c:extLst>
          </c:dPt>
          <c:dLbls>
            <c:dLbl>
              <c:idx val="0"/>
              <c:layout>
                <c:manualLayout>
                  <c:x val="1.947845019670155E-3"/>
                  <c:y val="0.2241308466368653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E6-4ED8-BC8E-D7665AD5BFF8}"/>
                </c:ext>
              </c:extLst>
            </c:dLbl>
            <c:dLbl>
              <c:idx val="1"/>
              <c:layout>
                <c:manualLayout>
                  <c:x val="1.4123115315842845E-2"/>
                  <c:y val="0.2618596201563403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E6-4ED8-BC8E-D7665AD5BFF8}"/>
                </c:ext>
              </c:extLst>
            </c:dLbl>
            <c:dLbl>
              <c:idx val="2"/>
              <c:layout>
                <c:manualLayout>
                  <c:x val="-0.17960526439843397"/>
                  <c:y val="-0.1350871684523990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E6-4ED8-BC8E-D7665AD5BFF8}"/>
                </c:ext>
              </c:extLst>
            </c:dLbl>
            <c:dLbl>
              <c:idx val="3"/>
              <c:layout>
                <c:manualLayout>
                  <c:x val="-0.16763158010520504"/>
                  <c:y val="-0.1701097676807987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E6-4ED8-BC8E-D7665AD5BFF8}"/>
                </c:ext>
              </c:extLst>
            </c:dLbl>
            <c:dLbl>
              <c:idx val="4"/>
              <c:layout>
                <c:manualLayout>
                  <c:x val="-2.7938596684200869E-2"/>
                  <c:y val="-0.1801162246031986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E6-4ED8-BC8E-D7665AD5BFF8}"/>
                </c:ext>
              </c:extLst>
            </c:dLbl>
            <c:dLbl>
              <c:idx val="5"/>
              <c:layout>
                <c:manualLayout>
                  <c:x val="5.9868421466144642E-2"/>
                  <c:y val="-0.19512590998679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6E6-4ED8-BC8E-D7665AD5BFF8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11. i 12.'!$C$5:$H$5</c:f>
              <c:strCache>
                <c:ptCount val="6"/>
                <c:pt idx="0">
                  <c:v>Bankomat</c:v>
                </c:pt>
                <c:pt idx="1">
                  <c:v>EFTPOS uređaj</c:v>
                </c:pt>
                <c:pt idx="2">
                  <c:v>Internet</c:v>
                </c:pt>
                <c:pt idx="3">
                  <c:v>EFTPOS uređaj za isplatu i uplatu</c:v>
                </c:pt>
                <c:pt idx="4">
                  <c:v>Mobilni telefon</c:v>
                </c:pt>
                <c:pt idx="5">
                  <c:v>Ostalo</c:v>
                </c:pt>
              </c:strCache>
            </c:strRef>
          </c:cat>
          <c:val>
            <c:numRef>
              <c:f>'Slika 11. i 12.'!$C$7:$H$7</c:f>
              <c:numCache>
                <c:formatCode>#,##0</c:formatCode>
                <c:ptCount val="6"/>
                <c:pt idx="0">
                  <c:v>19966563408</c:v>
                </c:pt>
                <c:pt idx="1">
                  <c:v>17777235346</c:v>
                </c:pt>
                <c:pt idx="2">
                  <c:v>2237167872</c:v>
                </c:pt>
                <c:pt idx="3">
                  <c:v>310172673</c:v>
                </c:pt>
                <c:pt idx="4">
                  <c:v>16463404</c:v>
                </c:pt>
                <c:pt idx="5">
                  <c:v>73655118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E6-4ED8-BC8E-D7665AD5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'Slika 11. i 12.'!$B$6</c:f>
              <c:strCache>
                <c:ptCount val="1"/>
                <c:pt idx="0">
                  <c:v>Broj transakcija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9E5-4197-85A8-932BD34F96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9E5-4197-85A8-932BD34F96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9E5-4197-85A8-932BD34F96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67A-41F8-989D-BAE6E546597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9E5-4197-85A8-932BD34F96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9E5-4197-85A8-932BD34F967A}"/>
              </c:ext>
            </c:extLst>
          </c:dPt>
          <c:dLbls>
            <c:dLbl>
              <c:idx val="0"/>
              <c:layout>
                <c:manualLayout>
                  <c:x val="0.10555555555555556"/>
                  <c:y val="-6.018518518518518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E5-4197-85A8-932BD34F967A}"/>
                </c:ext>
              </c:extLst>
            </c:dLbl>
            <c:dLbl>
              <c:idx val="1"/>
              <c:layout>
                <c:manualLayout>
                  <c:x val="0.16111111111111112"/>
                  <c:y val="8.333333333333332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E5-4197-85A8-932BD34F967A}"/>
                </c:ext>
              </c:extLst>
            </c:dLbl>
            <c:dLbl>
              <c:idx val="2"/>
              <c:layout>
                <c:manualLayout>
                  <c:x val="-9.4444444444444442E-2"/>
                  <c:y val="-7.870370370370370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9E5-4197-85A8-932BD34F967A}"/>
                </c:ext>
              </c:extLst>
            </c:dLbl>
            <c:dLbl>
              <c:idx val="4"/>
              <c:layout>
                <c:manualLayout>
                  <c:x val="8.3333333333333329E-2"/>
                  <c:y val="-9.72222222222222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E5-4197-85A8-932BD34F967A}"/>
                </c:ext>
              </c:extLst>
            </c:dLbl>
            <c:dLbl>
              <c:idx val="5"/>
              <c:layout>
                <c:manualLayout>
                  <c:x val="-1.9444444444444445E-2"/>
                  <c:y val="-0.111111111111111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E5-4197-85A8-932BD34F967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11. i 12.'!$C$5:$H$5</c:f>
              <c:strCache>
                <c:ptCount val="6"/>
                <c:pt idx="0">
                  <c:v>Bankomat</c:v>
                </c:pt>
                <c:pt idx="1">
                  <c:v>EFTPOS uređaj</c:v>
                </c:pt>
                <c:pt idx="2">
                  <c:v>Internet</c:v>
                </c:pt>
                <c:pt idx="3">
                  <c:v>EFTPOS uređaj za isplatu i uplatu</c:v>
                </c:pt>
                <c:pt idx="4">
                  <c:v>Mobilni telefon</c:v>
                </c:pt>
                <c:pt idx="5">
                  <c:v>Ostalo</c:v>
                </c:pt>
              </c:strCache>
            </c:strRef>
          </c:cat>
          <c:val>
            <c:numRef>
              <c:f>'Slika 11. i 12.'!$C$6:$H$6</c:f>
              <c:numCache>
                <c:formatCode>#,##0</c:formatCode>
                <c:ptCount val="6"/>
                <c:pt idx="0">
                  <c:v>96881181</c:v>
                </c:pt>
                <c:pt idx="1">
                  <c:v>648251669</c:v>
                </c:pt>
                <c:pt idx="2">
                  <c:v>49815339</c:v>
                </c:pt>
                <c:pt idx="3">
                  <c:v>763787</c:v>
                </c:pt>
                <c:pt idx="4">
                  <c:v>347732</c:v>
                </c:pt>
                <c:pt idx="5">
                  <c:v>7768241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5-4197-85A8-932BD34F9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02120446380663"/>
          <c:y val="0.20206012947519639"/>
          <c:w val="0.48959002190185508"/>
          <c:h val="0.60575206930218961"/>
        </c:manualLayout>
      </c:layout>
      <c:doughnutChart>
        <c:varyColors val="1"/>
        <c:ser>
          <c:idx val="0"/>
          <c:order val="0"/>
          <c:tx>
            <c:v>Vrijednost transakcija, u EUR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8F-438B-B3E3-716BAB4727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8F-438B-B3E3-716BAB4727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8F-438B-B3E3-716BAB4727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D8F-438B-B3E3-716BAB4727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D8F-438B-B3E3-716BAB4727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D8F-438B-B3E3-716BAB472754}"/>
              </c:ext>
            </c:extLst>
          </c:dPt>
          <c:dLbls>
            <c:dLbl>
              <c:idx val="0"/>
              <c:layout>
                <c:manualLayout>
                  <c:x val="2.0307828244642362E-2"/>
                  <c:y val="0.2681893312487376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8F-438B-B3E3-716BAB472754}"/>
                </c:ext>
              </c:extLst>
            </c:dLbl>
            <c:dLbl>
              <c:idx val="1"/>
              <c:layout>
                <c:manualLayout>
                  <c:x val="1.4123115315842845E-2"/>
                  <c:y val="0.2618596201563403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8F-438B-B3E3-716BAB472754}"/>
                </c:ext>
              </c:extLst>
            </c:dLbl>
            <c:dLbl>
              <c:idx val="2"/>
              <c:layout>
                <c:manualLayout>
                  <c:x val="-0.17960526439843397"/>
                  <c:y val="-0.1350871684523990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8F-438B-B3E3-716BAB472754}"/>
                </c:ext>
              </c:extLst>
            </c:dLbl>
            <c:dLbl>
              <c:idx val="3"/>
              <c:layout>
                <c:manualLayout>
                  <c:x val="-0.16763158010520504"/>
                  <c:y val="-0.1701097676807987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8F-438B-B3E3-716BAB472754}"/>
                </c:ext>
              </c:extLst>
            </c:dLbl>
            <c:dLbl>
              <c:idx val="4"/>
              <c:layout>
                <c:manualLayout>
                  <c:x val="-2.7938596684200869E-2"/>
                  <c:y val="-0.1801162246031986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8F-438B-B3E3-716BAB472754}"/>
                </c:ext>
              </c:extLst>
            </c:dLbl>
            <c:dLbl>
              <c:idx val="5"/>
              <c:layout>
                <c:manualLayout>
                  <c:x val="5.9868421466144642E-2"/>
                  <c:y val="-0.19512590998679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8F-438B-B3E3-716BAB47275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Bankomat</c:v>
              </c:pt>
              <c:pt idx="1">
                <c:v>EFTPOS uređaj</c:v>
              </c:pt>
              <c:pt idx="2">
                <c:v>Internet</c:v>
              </c:pt>
              <c:pt idx="3">
                <c:v>EFTPOS uređaj za isplatu i uplatu</c:v>
              </c:pt>
              <c:pt idx="4">
                <c:v>Mobilni telefon</c:v>
              </c:pt>
              <c:pt idx="5">
                <c:v>Ostalo</c:v>
              </c:pt>
            </c:strLit>
          </c:cat>
          <c:val>
            <c:numLit>
              <c:formatCode>General</c:formatCode>
              <c:ptCount val="6"/>
              <c:pt idx="0">
                <c:v>19966563408</c:v>
              </c:pt>
              <c:pt idx="1">
                <c:v>17777235346</c:v>
              </c:pt>
              <c:pt idx="2">
                <c:v>2237167872</c:v>
              </c:pt>
              <c:pt idx="3">
                <c:v>310172673</c:v>
              </c:pt>
              <c:pt idx="4">
                <c:v>16463404</c:v>
              </c:pt>
              <c:pt idx="5">
                <c:v>73655118</c:v>
              </c:pt>
            </c:numLit>
          </c:val>
          <c:extLst>
            <c:ext xmlns:c16="http://schemas.microsoft.com/office/drawing/2014/chart" uri="{C3380CC4-5D6E-409C-BE32-E72D297353CC}">
              <c16:uniqueId val="{0000000C-7D8F-438B-B3E3-716BAB472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Broj transakcija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C7-41C8-9148-E532B7F92A5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C7-41C8-9148-E532B7F92A5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C7-41C8-9148-E532B7F92A5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C7-41C8-9148-E532B7F92A5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1C7-41C8-9148-E532B7F92A5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1C7-41C8-9148-E532B7F92A57}"/>
              </c:ext>
            </c:extLst>
          </c:dPt>
          <c:dLbls>
            <c:dLbl>
              <c:idx val="0"/>
              <c:layout>
                <c:manualLayout>
                  <c:x val="0.10555555555555556"/>
                  <c:y val="-6.018518518518518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C7-41C8-9148-E532B7F92A57}"/>
                </c:ext>
              </c:extLst>
            </c:dLbl>
            <c:dLbl>
              <c:idx val="1"/>
              <c:layout>
                <c:manualLayout>
                  <c:x val="0.16111111111111112"/>
                  <c:y val="8.333333333333332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C7-41C8-9148-E532B7F92A57}"/>
                </c:ext>
              </c:extLst>
            </c:dLbl>
            <c:dLbl>
              <c:idx val="2"/>
              <c:layout>
                <c:manualLayout>
                  <c:x val="-9.4444444444444442E-2"/>
                  <c:y val="-7.870370370370370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C7-41C8-9148-E532B7F92A57}"/>
                </c:ext>
              </c:extLst>
            </c:dLbl>
            <c:dLbl>
              <c:idx val="4"/>
              <c:layout>
                <c:manualLayout>
                  <c:x val="8.3333333333333329E-2"/>
                  <c:y val="-9.72222222222222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1C7-41C8-9148-E532B7F92A57}"/>
                </c:ext>
              </c:extLst>
            </c:dLbl>
            <c:dLbl>
              <c:idx val="5"/>
              <c:layout>
                <c:manualLayout>
                  <c:x val="-1.9444444444444445E-2"/>
                  <c:y val="-0.111111111111111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1C7-41C8-9148-E532B7F92A5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Bankomat</c:v>
              </c:pt>
              <c:pt idx="1">
                <c:v>EFTPOS uređaj</c:v>
              </c:pt>
              <c:pt idx="2">
                <c:v>Internet</c:v>
              </c:pt>
              <c:pt idx="3">
                <c:v>EFTPOS uređaj za isplatu i uplatu</c:v>
              </c:pt>
              <c:pt idx="4">
                <c:v>Mobilni telefon</c:v>
              </c:pt>
              <c:pt idx="5">
                <c:v>Ostalo</c:v>
              </c:pt>
            </c:strLit>
          </c:cat>
          <c:val>
            <c:numLit>
              <c:formatCode>General</c:formatCode>
              <c:ptCount val="6"/>
              <c:pt idx="0">
                <c:v>96881181</c:v>
              </c:pt>
              <c:pt idx="1">
                <c:v>648251669</c:v>
              </c:pt>
              <c:pt idx="2">
                <c:v>49815339</c:v>
              </c:pt>
              <c:pt idx="3">
                <c:v>763787</c:v>
              </c:pt>
              <c:pt idx="4">
                <c:v>347732</c:v>
              </c:pt>
              <c:pt idx="5">
                <c:v>7768241</c:v>
              </c:pt>
            </c:numLit>
          </c:val>
          <c:extLst>
            <c:ext xmlns:c16="http://schemas.microsoft.com/office/drawing/2014/chart" uri="{C3380CC4-5D6E-409C-BE32-E72D297353CC}">
              <c16:uniqueId val="{0000000C-31C7-41C8-9148-E532B7F92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44158770821658E-2"/>
          <c:y val="5.5698253235586928E-2"/>
          <c:w val="0.88596550901377913"/>
          <c:h val="0.69357883077629712"/>
        </c:manualLayout>
      </c:layout>
      <c:lineChart>
        <c:grouping val="standard"/>
        <c:varyColors val="0"/>
        <c:ser>
          <c:idx val="0"/>
          <c:order val="0"/>
          <c:tx>
            <c:v>Prosječan mjesečni broj nacionalnih kartičnih platnih transakcija po korištenoj platnoj kartici – lijevo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44897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8.4506682808209863</c:v>
              </c:pt>
              <c:pt idx="1">
                <c:v>8.9521367397082567</c:v>
              </c:pt>
              <c:pt idx="2">
                <c:v>9.9285011004099726</c:v>
              </c:pt>
              <c:pt idx="3">
                <c:v>9.3656956890681826</c:v>
              </c:pt>
              <c:pt idx="4">
                <c:v>10.337360520223713</c:v>
              </c:pt>
              <c:pt idx="5">
                <c:v>10.536067894316</c:v>
              </c:pt>
              <c:pt idx="6">
                <c:v>10.556149614092979</c:v>
              </c:pt>
              <c:pt idx="7">
                <c:v>10.027066795464211</c:v>
              </c:pt>
              <c:pt idx="8">
                <c:v>10.210119168929484</c:v>
              </c:pt>
              <c:pt idx="9">
                <c:v>10.610050274765424</c:v>
              </c:pt>
              <c:pt idx="10">
                <c:v>10.058272568205078</c:v>
              </c:pt>
              <c:pt idx="11">
                <c:v>11.156851837589409</c:v>
              </c:pt>
              <c:pt idx="12">
                <c:v>9.5534842721106834</c:v>
              </c:pt>
              <c:pt idx="13">
                <c:v>9.5302777406648627</c:v>
              </c:pt>
              <c:pt idx="14">
                <c:v>10.83053198543406</c:v>
              </c:pt>
              <c:pt idx="15">
                <c:v>10.5886243048607</c:v>
              </c:pt>
              <c:pt idx="16">
                <c:v>11.667935616836621</c:v>
              </c:pt>
              <c:pt idx="17">
                <c:v>11.439235392286609</c:v>
              </c:pt>
              <c:pt idx="18">
                <c:v>11.55074401443855</c:v>
              </c:pt>
              <c:pt idx="19">
                <c:v>11.048349469898161</c:v>
              </c:pt>
              <c:pt idx="20">
                <c:v>11.254604359814072</c:v>
              </c:pt>
              <c:pt idx="21">
                <c:v>11.76070728330979</c:v>
              </c:pt>
              <c:pt idx="22">
                <c:v>11.126108752176812</c:v>
              </c:pt>
              <c:pt idx="23">
                <c:v>11.387236455710386</c:v>
              </c:pt>
              <c:pt idx="24">
                <c:v>10.692696260470111</c:v>
              </c:pt>
              <c:pt idx="25">
                <c:v>10.67514161973625</c:v>
              </c:pt>
              <c:pt idx="26">
                <c:v>12.199765684808876</c:v>
              </c:pt>
              <c:pt idx="27">
                <c:v>11.724914319149853</c:v>
              </c:pt>
              <c:pt idx="28">
                <c:v>12.557829753573387</c:v>
              </c:pt>
              <c:pt idx="29">
                <c:v>12.447657281151049</c:v>
              </c:pt>
              <c:pt idx="30">
                <c:v>12.317641294048677</c:v>
              </c:pt>
              <c:pt idx="31">
                <c:v>11.96762911871531</c:v>
              </c:pt>
              <c:pt idx="32">
                <c:v>12.417553634119679</c:v>
              </c:pt>
              <c:pt idx="33">
                <c:v>12.760122379148122</c:v>
              </c:pt>
              <c:pt idx="34">
                <c:v>11.950365759898464</c:v>
              </c:pt>
              <c:pt idx="35">
                <c:v>13.161948858277102</c:v>
              </c:pt>
              <c:pt idx="36">
                <c:v>11.409286836827011</c:v>
              </c:pt>
              <c:pt idx="37">
                <c:v>11.653103655288406</c:v>
              </c:pt>
              <c:pt idx="38">
                <c:v>12.844222134518247</c:v>
              </c:pt>
              <c:pt idx="39">
                <c:v>12.164526259469147</c:v>
              </c:pt>
              <c:pt idx="40">
                <c:v>13.285399915036358</c:v>
              </c:pt>
              <c:pt idx="41">
                <c:v>12.909538076571986</c:v>
              </c:pt>
              <c:pt idx="42">
                <c:v>13.513883895860278</c:v>
              </c:pt>
              <c:pt idx="43">
                <c:v>12.907214977456821</c:v>
              </c:pt>
              <c:pt idx="44">
                <c:v>13.036313451502997</c:v>
              </c:pt>
              <c:pt idx="45">
                <c:v>13.989545343069389</c:v>
              </c:pt>
              <c:pt idx="46">
                <c:v>12.958129691698062</c:v>
              </c:pt>
              <c:pt idx="47">
                <c:v>13.651600032998102</c:v>
              </c:pt>
              <c:pt idx="48">
                <c:v>11.972925481954611</c:v>
              </c:pt>
              <c:pt idx="49">
                <c:v>11.680821643651184</c:v>
              </c:pt>
              <c:pt idx="50">
                <c:v>13.415509182907087</c:v>
              </c:pt>
              <c:pt idx="51">
                <c:v>13.509712198137208</c:v>
              </c:pt>
              <c:pt idx="52">
                <c:v>14.089227087878134</c:v>
              </c:pt>
              <c:pt idx="53">
                <c:v>14.058969364371492</c:v>
              </c:pt>
              <c:pt idx="54">
                <c:v>14.302270718975521</c:v>
              </c:pt>
              <c:pt idx="55">
                <c:v>13.388808321569879</c:v>
              </c:pt>
              <c:pt idx="56">
                <c:v>13.822402322089223</c:v>
              </c:pt>
              <c:pt idx="57">
                <c:v>14.355738378938586</c:v>
              </c:pt>
              <c:pt idx="58">
                <c:v>13.364685336531194</c:v>
              </c:pt>
              <c:pt idx="59">
                <c:v>14.584317627921036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69D-465E-81E3-9DFAB0EDB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97008"/>
        <c:axId val="172097568"/>
      </c:lineChart>
      <c:lineChart>
        <c:grouping val="standard"/>
        <c:varyColors val="0"/>
        <c:ser>
          <c:idx val="1"/>
          <c:order val="1"/>
          <c:tx>
            <c:v>Prosječna mjesečna vrijednost nacionalnih kartičnih platnih transakcija po korištenoj platnoj kartici – desno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44897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358.27937011573317</c:v>
              </c:pt>
              <c:pt idx="1">
                <c:v>380.78739951513967</c:v>
              </c:pt>
              <c:pt idx="2">
                <c:v>430.75339545312977</c:v>
              </c:pt>
              <c:pt idx="3">
                <c:v>407.9652359291016</c:v>
              </c:pt>
              <c:pt idx="4">
                <c:v>452.01490005556826</c:v>
              </c:pt>
              <c:pt idx="5">
                <c:v>462.75852500171356</c:v>
              </c:pt>
              <c:pt idx="6">
                <c:v>479.33746344070829</c:v>
              </c:pt>
              <c:pt idx="7">
                <c:v>458.002057819524</c:v>
              </c:pt>
              <c:pt idx="8">
                <c:v>455.35786698357145</c:v>
              </c:pt>
              <c:pt idx="9">
                <c:v>466.7441131735016</c:v>
              </c:pt>
              <c:pt idx="10">
                <c:v>448.70346671815844</c:v>
              </c:pt>
              <c:pt idx="11">
                <c:v>501.11379133828433</c:v>
              </c:pt>
              <c:pt idx="12">
                <c:v>407.77036366781181</c:v>
              </c:pt>
              <c:pt idx="13">
                <c:v>416.94717639029244</c:v>
              </c:pt>
              <c:pt idx="14">
                <c:v>478.52047051278203</c:v>
              </c:pt>
              <c:pt idx="15">
                <c:v>474.62243168129618</c:v>
              </c:pt>
              <c:pt idx="16">
                <c:v>515.84865235782206</c:v>
              </c:pt>
              <c:pt idx="17">
                <c:v>514.78198406216188</c:v>
              </c:pt>
              <c:pt idx="18">
                <c:v>531.91873627291477</c:v>
              </c:pt>
              <c:pt idx="19">
                <c:v>509.0001560320764</c:v>
              </c:pt>
              <c:pt idx="20">
                <c:v>504.23859429156732</c:v>
              </c:pt>
              <c:pt idx="21">
                <c:v>513.71120684191897</c:v>
              </c:pt>
              <c:pt idx="22">
                <c:v>492.3523969062656</c:v>
              </c:pt>
              <c:pt idx="23">
                <c:v>516.99986121828942</c:v>
              </c:pt>
              <c:pt idx="24">
                <c:v>424.93943868515203</c:v>
              </c:pt>
              <c:pt idx="25">
                <c:v>440.48156923988262</c:v>
              </c:pt>
              <c:pt idx="26">
                <c:v>512.58337870521223</c:v>
              </c:pt>
              <c:pt idx="27">
                <c:v>516.68676817173161</c:v>
              </c:pt>
              <c:pt idx="28">
                <c:v>555.98910818875743</c:v>
              </c:pt>
              <c:pt idx="29">
                <c:v>561.85604346507012</c:v>
              </c:pt>
              <c:pt idx="30">
                <c:v>574.84410559524167</c:v>
              </c:pt>
              <c:pt idx="31">
                <c:v>570.64667011009294</c:v>
              </c:pt>
              <c:pt idx="32">
                <c:v>575.8687360440199</c:v>
              </c:pt>
              <c:pt idx="33">
                <c:v>587.35475462420936</c:v>
              </c:pt>
              <c:pt idx="34">
                <c:v>562.10231179302184</c:v>
              </c:pt>
              <c:pt idx="35">
                <c:v>631.14868393503116</c:v>
              </c:pt>
              <c:pt idx="36">
                <c:v>522.44137009095925</c:v>
              </c:pt>
              <c:pt idx="37">
                <c:v>531.97807995753101</c:v>
              </c:pt>
              <c:pt idx="38">
                <c:v>587.75841522758913</c:v>
              </c:pt>
              <c:pt idx="39">
                <c:v>579.15166369431677</c:v>
              </c:pt>
              <c:pt idx="40">
                <c:v>633.04847562314592</c:v>
              </c:pt>
              <c:pt idx="41">
                <c:v>618.16285765718851</c:v>
              </c:pt>
              <c:pt idx="42">
                <c:v>667.84850771951392</c:v>
              </c:pt>
              <c:pt idx="43">
                <c:v>638.55330509438977</c:v>
              </c:pt>
              <c:pt idx="44">
                <c:v>636.66663899989499</c:v>
              </c:pt>
              <c:pt idx="45">
                <c:v>675.35980012966047</c:v>
              </c:pt>
              <c:pt idx="46">
                <c:v>638.87004678266328</c:v>
              </c:pt>
              <c:pt idx="47">
                <c:v>696.37282565711928</c:v>
              </c:pt>
              <c:pt idx="48">
                <c:v>575.379876691851</c:v>
              </c:pt>
              <c:pt idx="49">
                <c:v>566.55392177004876</c:v>
              </c:pt>
              <c:pt idx="50">
                <c:v>646.77487137210323</c:v>
              </c:pt>
              <c:pt idx="51">
                <c:v>670.63070791246457</c:v>
              </c:pt>
              <c:pt idx="52">
                <c:v>703.9139435276461</c:v>
              </c:pt>
              <c:pt idx="53">
                <c:v>710.58480250047865</c:v>
              </c:pt>
              <c:pt idx="54">
                <c:v>733.17553954895391</c:v>
              </c:pt>
              <c:pt idx="55">
                <c:v>695.02764951112147</c:v>
              </c:pt>
              <c:pt idx="56">
                <c:v>704.46472242223297</c:v>
              </c:pt>
              <c:pt idx="57">
                <c:v>718.63408624599731</c:v>
              </c:pt>
              <c:pt idx="58">
                <c:v>675.40761883647576</c:v>
              </c:pt>
              <c:pt idx="59">
                <c:v>763.79173134140183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69D-465E-81E3-9DFAB0EDB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98688"/>
        <c:axId val="172098128"/>
      </c:lineChart>
      <c:dateAx>
        <c:axId val="172097008"/>
        <c:scaling>
          <c:orientation val="minMax"/>
        </c:scaling>
        <c:delete val="0"/>
        <c:axPos val="b"/>
        <c:numFmt formatCode="[$-41A]mmm\-yy;@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097568"/>
        <c:crosses val="autoZero"/>
        <c:auto val="0"/>
        <c:lblOffset val="100"/>
        <c:baseTimeUnit val="months"/>
        <c:majorUnit val="2"/>
        <c:majorTimeUnit val="months"/>
      </c:dateAx>
      <c:valAx>
        <c:axId val="172097568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crossAx val="172097008"/>
        <c:crosses val="autoZero"/>
        <c:crossBetween val="between"/>
      </c:valAx>
      <c:valAx>
        <c:axId val="172098128"/>
        <c:scaling>
          <c:orientation val="minMax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crossAx val="172098688"/>
        <c:crosses val="max"/>
        <c:crossBetween val="between"/>
      </c:valAx>
      <c:catAx>
        <c:axId val="172098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209812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197081581721353"/>
          <c:y val="0.86218133846946776"/>
          <c:w val="0.74768920090128854"/>
          <c:h val="0.1150199768586878"/>
        </c:manualLayout>
      </c:layout>
      <c:overlay val="0"/>
      <c:txPr>
        <a:bodyPr/>
        <a:lstStyle/>
        <a:p>
          <a:pPr>
            <a:defRPr sz="800"/>
          </a:pPr>
          <a:endParaRPr lang="sr-Latn-RS"/>
        </a:p>
      </c:txPr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576594538412116E-2"/>
          <c:y val="5.0226779749018992E-2"/>
          <c:w val="0.85624798959978565"/>
          <c:h val="0.70834005480418472"/>
        </c:manualLayout>
      </c:layout>
      <c:lineChart>
        <c:grouping val="standard"/>
        <c:varyColors val="0"/>
        <c:ser>
          <c:idx val="1"/>
          <c:order val="1"/>
          <c:tx>
            <c:v>Vrijednost kartičnih platnih transakcija podizanja gotovog novca – lijevo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765681119.38416612</c:v>
              </c:pt>
              <c:pt idx="1">
                <c:v>834385068.6840533</c:v>
              </c:pt>
              <c:pt idx="2">
                <c:v>962226839.07359469</c:v>
              </c:pt>
              <c:pt idx="3">
                <c:v>901893364.1250248</c:v>
              </c:pt>
              <c:pt idx="4">
                <c:v>994481616.69652927</c:v>
              </c:pt>
              <c:pt idx="5">
                <c:v>994359404.60548139</c:v>
              </c:pt>
              <c:pt idx="6">
                <c:v>1049685541.0445285</c:v>
              </c:pt>
              <c:pt idx="7">
                <c:v>995165859.71199143</c:v>
              </c:pt>
              <c:pt idx="8">
                <c:v>982851876.83323371</c:v>
              </c:pt>
              <c:pt idx="9">
                <c:v>978930383.96708465</c:v>
              </c:pt>
              <c:pt idx="10">
                <c:v>933078938.74842381</c:v>
              </c:pt>
              <c:pt idx="11">
                <c:v>1050412649.4127015</c:v>
              </c:pt>
              <c:pt idx="12">
                <c:v>851593642.04658568</c:v>
              </c:pt>
              <c:pt idx="13">
                <c:v>889638819.43061912</c:v>
              </c:pt>
              <c:pt idx="14">
                <c:v>999701454.24381173</c:v>
              </c:pt>
              <c:pt idx="15">
                <c:v>988898822.08507526</c:v>
              </c:pt>
              <c:pt idx="16">
                <c:v>1064227738.801513</c:v>
              </c:pt>
              <c:pt idx="17">
                <c:v>1046092477.1384962</c:v>
              </c:pt>
              <c:pt idx="18">
                <c:v>1073305716.5040811</c:v>
              </c:pt>
              <c:pt idx="19">
                <c:v>1026483423.1866746</c:v>
              </c:pt>
              <c:pt idx="20">
                <c:v>1006719829.7166368</c:v>
              </c:pt>
              <c:pt idx="21">
                <c:v>1025891823.3459419</c:v>
              </c:pt>
              <c:pt idx="22">
                <c:v>948865744.90676212</c:v>
              </c:pt>
              <c:pt idx="23">
                <c:v>936450773.64125025</c:v>
              </c:pt>
              <c:pt idx="24">
                <c:v>796158544</c:v>
              </c:pt>
              <c:pt idx="25">
                <c:v>844325769</c:v>
              </c:pt>
              <c:pt idx="26">
                <c:v>979922399</c:v>
              </c:pt>
              <c:pt idx="27">
                <c:v>1002481225</c:v>
              </c:pt>
              <c:pt idx="28">
                <c:v>1073320577</c:v>
              </c:pt>
              <c:pt idx="29">
                <c:v>1075110943</c:v>
              </c:pt>
              <c:pt idx="30">
                <c:v>1085126128</c:v>
              </c:pt>
              <c:pt idx="31">
                <c:v>1074589939</c:v>
              </c:pt>
              <c:pt idx="32">
                <c:v>1096291222</c:v>
              </c:pt>
              <c:pt idx="33">
                <c:v>1123709123</c:v>
              </c:pt>
              <c:pt idx="34">
                <c:v>1052290415</c:v>
              </c:pt>
              <c:pt idx="35">
                <c:v>1203334511</c:v>
              </c:pt>
              <c:pt idx="36">
                <c:v>997780239</c:v>
              </c:pt>
              <c:pt idx="37">
                <c:v>1042319286</c:v>
              </c:pt>
              <c:pt idx="38">
                <c:v>1143719828</c:v>
              </c:pt>
              <c:pt idx="39">
                <c:v>1144089490</c:v>
              </c:pt>
              <c:pt idx="40">
                <c:v>1236511289</c:v>
              </c:pt>
              <c:pt idx="41">
                <c:v>1198428009</c:v>
              </c:pt>
              <c:pt idx="42">
                <c:v>1260269166</c:v>
              </c:pt>
              <c:pt idx="43">
                <c:v>1205968198</c:v>
              </c:pt>
              <c:pt idx="44">
                <c:v>1193229377</c:v>
              </c:pt>
              <c:pt idx="45">
                <c:v>1265827776</c:v>
              </c:pt>
              <c:pt idx="46">
                <c:v>1176376425</c:v>
              </c:pt>
              <c:pt idx="47">
                <c:v>1326444688</c:v>
              </c:pt>
              <c:pt idx="48">
                <c:v>1093478873</c:v>
              </c:pt>
              <c:pt idx="49">
                <c:v>1093413876</c:v>
              </c:pt>
              <c:pt idx="50">
                <c:v>1212804351</c:v>
              </c:pt>
              <c:pt idx="51">
                <c:v>1281078437</c:v>
              </c:pt>
              <c:pt idx="52">
                <c:v>1362202837</c:v>
              </c:pt>
              <c:pt idx="53">
                <c:v>1326029827</c:v>
              </c:pt>
              <c:pt idx="54">
                <c:v>1353934157</c:v>
              </c:pt>
              <c:pt idx="55">
                <c:v>1288633002</c:v>
              </c:pt>
              <c:pt idx="56">
                <c:v>1321140558</c:v>
              </c:pt>
              <c:pt idx="57">
                <c:v>1361831178</c:v>
              </c:pt>
              <c:pt idx="58">
                <c:v>1229083470</c:v>
              </c:pt>
              <c:pt idx="59">
                <c:v>1442674994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EF-4A9D-82B5-5DB48670B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2048"/>
        <c:axId val="172102608"/>
      </c:lineChart>
      <c:lineChart>
        <c:grouping val="standard"/>
        <c:varyColors val="0"/>
        <c:ser>
          <c:idx val="0"/>
          <c:order val="0"/>
          <c:tx>
            <c:v>Broj kartičnih platnih transakcija podizanja gotovog novca – desno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6071394</c:v>
              </c:pt>
              <c:pt idx="1">
                <c:v>6670440</c:v>
              </c:pt>
              <c:pt idx="2">
                <c:v>7995898</c:v>
              </c:pt>
              <c:pt idx="3">
                <c:v>7454496</c:v>
              </c:pt>
              <c:pt idx="4">
                <c:v>8381100</c:v>
              </c:pt>
              <c:pt idx="5">
                <c:v>8413200</c:v>
              </c:pt>
              <c:pt idx="6">
                <c:v>8520486</c:v>
              </c:pt>
              <c:pt idx="7">
                <c:v>8072612</c:v>
              </c:pt>
              <c:pt idx="8">
                <c:v>8215822</c:v>
              </c:pt>
              <c:pt idx="9">
                <c:v>8211879</c:v>
              </c:pt>
              <c:pt idx="10">
                <c:v>7650313</c:v>
              </c:pt>
              <c:pt idx="11">
                <c:v>8496267</c:v>
              </c:pt>
              <c:pt idx="12">
                <c:v>7118999</c:v>
              </c:pt>
              <c:pt idx="13">
                <c:v>7339517</c:v>
              </c:pt>
              <c:pt idx="14">
                <c:v>8173478</c:v>
              </c:pt>
              <c:pt idx="15">
                <c:v>8119987</c:v>
              </c:pt>
              <c:pt idx="16">
                <c:v>8871814</c:v>
              </c:pt>
              <c:pt idx="17">
                <c:v>8486384</c:v>
              </c:pt>
              <c:pt idx="18">
                <c:v>8392018</c:v>
              </c:pt>
              <c:pt idx="19">
                <c:v>8136133</c:v>
              </c:pt>
              <c:pt idx="20">
                <c:v>8107358</c:v>
              </c:pt>
              <c:pt idx="21">
                <c:v>8594404</c:v>
              </c:pt>
              <c:pt idx="22">
                <c:v>7806304</c:v>
              </c:pt>
              <c:pt idx="23">
                <c:v>7575347</c:v>
              </c:pt>
              <c:pt idx="24">
                <c:v>6796523</c:v>
              </c:pt>
              <c:pt idx="25">
                <c:v>6992304</c:v>
              </c:pt>
              <c:pt idx="26">
                <c:v>8005317</c:v>
              </c:pt>
              <c:pt idx="27">
                <c:v>7773874</c:v>
              </c:pt>
              <c:pt idx="28">
                <c:v>8230212</c:v>
              </c:pt>
              <c:pt idx="29">
                <c:v>8070933</c:v>
              </c:pt>
              <c:pt idx="30">
                <c:v>7806562</c:v>
              </c:pt>
              <c:pt idx="31">
                <c:v>7629652</c:v>
              </c:pt>
              <c:pt idx="32">
                <c:v>7887845</c:v>
              </c:pt>
              <c:pt idx="33">
                <c:v>8184642</c:v>
              </c:pt>
              <c:pt idx="34">
                <c:v>7466383</c:v>
              </c:pt>
              <c:pt idx="35">
                <c:v>8267524</c:v>
              </c:pt>
              <c:pt idx="36">
                <c:v>7043801</c:v>
              </c:pt>
              <c:pt idx="37">
                <c:v>7378656</c:v>
              </c:pt>
              <c:pt idx="38">
                <c:v>8138660</c:v>
              </c:pt>
              <c:pt idx="39">
                <c:v>7786452</c:v>
              </c:pt>
              <c:pt idx="40">
                <c:v>8278688</c:v>
              </c:pt>
              <c:pt idx="41">
                <c:v>7914248</c:v>
              </c:pt>
              <c:pt idx="42">
                <c:v>7942003</c:v>
              </c:pt>
              <c:pt idx="43">
                <c:v>7564424</c:v>
              </c:pt>
              <c:pt idx="44">
                <c:v>7516482</c:v>
              </c:pt>
              <c:pt idx="45">
                <c:v>8133766</c:v>
              </c:pt>
              <c:pt idx="46">
                <c:v>7361538</c:v>
              </c:pt>
              <c:pt idx="47">
                <c:v>8056647</c:v>
              </c:pt>
              <c:pt idx="48">
                <c:v>6854012</c:v>
              </c:pt>
              <c:pt idx="49">
                <c:v>6794181</c:v>
              </c:pt>
              <c:pt idx="50">
                <c:v>7564686</c:v>
              </c:pt>
              <c:pt idx="51">
                <c:v>7758702</c:v>
              </c:pt>
              <c:pt idx="52">
                <c:v>8027591</c:v>
              </c:pt>
              <c:pt idx="53">
                <c:v>7682333</c:v>
              </c:pt>
              <c:pt idx="54">
                <c:v>7641300</c:v>
              </c:pt>
              <c:pt idx="55">
                <c:v>7277141</c:v>
              </c:pt>
              <c:pt idx="56">
                <c:v>7469585</c:v>
              </c:pt>
              <c:pt idx="57">
                <c:v>7722526</c:v>
              </c:pt>
              <c:pt idx="58">
                <c:v>6936924</c:v>
              </c:pt>
              <c:pt idx="59">
                <c:v>7874256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EF-4A9D-82B5-5DB48670B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3728"/>
        <c:axId val="172103168"/>
      </c:lineChart>
      <c:catAx>
        <c:axId val="172102048"/>
        <c:scaling>
          <c:orientation val="minMax"/>
        </c:scaling>
        <c:delete val="0"/>
        <c:axPos val="b"/>
        <c:numFmt formatCode="[$-41A]mmm\-yy;@" sourceLinked="0"/>
        <c:majorTickMark val="out"/>
        <c:minorTickMark val="none"/>
        <c:tickLblPos val="nextTo"/>
        <c:spPr>
          <a:ln/>
        </c:spPr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102608"/>
        <c:crosses val="autoZero"/>
        <c:auto val="0"/>
        <c:lblAlgn val="ctr"/>
        <c:lblOffset val="100"/>
        <c:tickLblSkip val="2"/>
        <c:tickMarkSkip val="2"/>
        <c:noMultiLvlLbl val="0"/>
      </c:catAx>
      <c:valAx>
        <c:axId val="172102608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crossAx val="172102048"/>
        <c:crosses val="autoZero"/>
        <c:crossBetween val="midCat"/>
        <c:dispUnits>
          <c:builtInUnit val="millions"/>
          <c:dispUnitsLbl>
            <c:layout>
              <c:manualLayout>
                <c:xMode val="edge"/>
                <c:yMode val="edge"/>
                <c:x val="2.3748838355701071E-2"/>
                <c:y val="0.41493271115247449"/>
              </c:manualLayout>
            </c:layout>
            <c:tx>
              <c:rich>
                <a:bodyPr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r>
                    <a:rPr lang="hr-HR" b="0"/>
                    <a:t>mil.</a:t>
                  </a:r>
                </a:p>
              </c:rich>
            </c:tx>
          </c:dispUnitsLbl>
        </c:dispUnits>
      </c:valAx>
      <c:valAx>
        <c:axId val="172103168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210372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7615379981021633"/>
                <c:y val="0.36003076732105377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mil.</a:t>
                  </a:r>
                  <a:endParaRPr lang="en-US" b="0"/>
                </a:p>
              </c:rich>
            </c:tx>
          </c:dispUnitsLbl>
        </c:dispUnits>
      </c:valAx>
      <c:catAx>
        <c:axId val="172103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10316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7.808567328677786E-2"/>
          <c:y val="0.88504752348750781"/>
          <c:w val="0.7486907476514103"/>
          <c:h val="9.601880319508426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67464089825155E-2"/>
          <c:y val="5.0226779749018992E-2"/>
          <c:w val="0.85249189979597884"/>
          <c:h val="0.66053684563253712"/>
        </c:manualLayout>
      </c:layout>
      <c:lineChart>
        <c:grouping val="standard"/>
        <c:varyColors val="0"/>
        <c:ser>
          <c:idx val="1"/>
          <c:order val="1"/>
          <c:tx>
            <c:v>Vrijednost kartičnih transakcija polaganja gotovog novca – lijevo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145803401.55285686</c:v>
              </c:pt>
              <c:pt idx="1">
                <c:v>153279470.30327162</c:v>
              </c:pt>
              <c:pt idx="2">
                <c:v>186458690.95494059</c:v>
              </c:pt>
              <c:pt idx="3">
                <c:v>180751598.11533612</c:v>
              </c:pt>
              <c:pt idx="4">
                <c:v>196301185.48012474</c:v>
              </c:pt>
              <c:pt idx="5">
                <c:v>206420104.1874046</c:v>
              </c:pt>
              <c:pt idx="6">
                <c:v>243946052.02734089</c:v>
              </c:pt>
              <c:pt idx="7">
                <c:v>246561470.1705488</c:v>
              </c:pt>
              <c:pt idx="8">
                <c:v>240341879.62041277</c:v>
              </c:pt>
              <c:pt idx="9">
                <c:v>222909302.93981019</c:v>
              </c:pt>
              <c:pt idx="10">
                <c:v>210215768.92959055</c:v>
              </c:pt>
              <c:pt idx="11">
                <c:v>222911430.61915189</c:v>
              </c:pt>
              <c:pt idx="12">
                <c:v>194711730.83814451</c:v>
              </c:pt>
              <c:pt idx="13">
                <c:v>205406561.94837081</c:v>
              </c:pt>
              <c:pt idx="14">
                <c:v>235273302.40891895</c:v>
              </c:pt>
              <c:pt idx="15">
                <c:v>230711950.75983807</c:v>
              </c:pt>
              <c:pt idx="16">
                <c:v>252651420.53221846</c:v>
              </c:pt>
              <c:pt idx="17">
                <c:v>264921765.21335191</c:v>
              </c:pt>
              <c:pt idx="18">
                <c:v>296055259.27400625</c:v>
              </c:pt>
              <c:pt idx="19">
                <c:v>298410729.17910939</c:v>
              </c:pt>
              <c:pt idx="20">
                <c:v>286545035.63607407</c:v>
              </c:pt>
              <c:pt idx="21">
                <c:v>279488443.42690289</c:v>
              </c:pt>
              <c:pt idx="22">
                <c:v>262968242.08640254</c:v>
              </c:pt>
              <c:pt idx="23">
                <c:v>360640452.85022229</c:v>
              </c:pt>
              <c:pt idx="24">
                <c:v>184987520</c:v>
              </c:pt>
              <c:pt idx="25">
                <c:v>229364903</c:v>
              </c:pt>
              <c:pt idx="26">
                <c:v>272658600</c:v>
              </c:pt>
              <c:pt idx="27">
                <c:v>268923229</c:v>
              </c:pt>
              <c:pt idx="28">
                <c:v>304664668</c:v>
              </c:pt>
              <c:pt idx="29">
                <c:v>322261921</c:v>
              </c:pt>
              <c:pt idx="30">
                <c:v>362189497</c:v>
              </c:pt>
              <c:pt idx="31">
                <c:v>358056573</c:v>
              </c:pt>
              <c:pt idx="32">
                <c:v>344947442</c:v>
              </c:pt>
              <c:pt idx="33">
                <c:v>338320563</c:v>
              </c:pt>
              <c:pt idx="34">
                <c:v>305589309</c:v>
              </c:pt>
              <c:pt idx="35">
                <c:v>317461205</c:v>
              </c:pt>
              <c:pt idx="36">
                <c:v>284952306</c:v>
              </c:pt>
              <c:pt idx="37">
                <c:v>299342570</c:v>
              </c:pt>
              <c:pt idx="38">
                <c:v>324666530</c:v>
              </c:pt>
              <c:pt idx="39">
                <c:v>336643052</c:v>
              </c:pt>
              <c:pt idx="40">
                <c:v>363826198</c:v>
              </c:pt>
              <c:pt idx="41">
                <c:v>368516091</c:v>
              </c:pt>
              <c:pt idx="42">
                <c:v>432926339</c:v>
              </c:pt>
              <c:pt idx="43">
                <c:v>399528258</c:v>
              </c:pt>
              <c:pt idx="44">
                <c:v>393250310</c:v>
              </c:pt>
              <c:pt idx="45">
                <c:v>389200317</c:v>
              </c:pt>
              <c:pt idx="46">
                <c:v>345928896</c:v>
              </c:pt>
              <c:pt idx="47">
                <c:v>369321275</c:v>
              </c:pt>
              <c:pt idx="48">
                <c:v>327319501</c:v>
              </c:pt>
              <c:pt idx="49">
                <c:v>324913352</c:v>
              </c:pt>
              <c:pt idx="50">
                <c:v>372994987</c:v>
              </c:pt>
              <c:pt idx="51">
                <c:v>382307889</c:v>
              </c:pt>
              <c:pt idx="52">
                <c:v>403614622</c:v>
              </c:pt>
              <c:pt idx="53">
                <c:v>435162004</c:v>
              </c:pt>
              <c:pt idx="54">
                <c:v>488290095</c:v>
              </c:pt>
              <c:pt idx="55">
                <c:v>456530060</c:v>
              </c:pt>
              <c:pt idx="56">
                <c:v>469052255</c:v>
              </c:pt>
              <c:pt idx="57">
                <c:v>443661989</c:v>
              </c:pt>
              <c:pt idx="58">
                <c:v>388420484</c:v>
              </c:pt>
              <c:pt idx="59">
                <c:v>426768034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340-4966-B9AD-60D1BE442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42000"/>
        <c:axId val="172442560"/>
      </c:lineChart>
      <c:lineChart>
        <c:grouping val="standard"/>
        <c:varyColors val="0"/>
        <c:ser>
          <c:idx val="0"/>
          <c:order val="0"/>
          <c:tx>
            <c:v>Broj kartičnih transakcija polaganja gotovog novca – desno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458582</c:v>
              </c:pt>
              <c:pt idx="1">
                <c:v>466921</c:v>
              </c:pt>
              <c:pt idx="2">
                <c:v>539822</c:v>
              </c:pt>
              <c:pt idx="3">
                <c:v>511750</c:v>
              </c:pt>
              <c:pt idx="4">
                <c:v>528776</c:v>
              </c:pt>
              <c:pt idx="5">
                <c:v>526170</c:v>
              </c:pt>
              <c:pt idx="6">
                <c:v>581264</c:v>
              </c:pt>
              <c:pt idx="7">
                <c:v>560871</c:v>
              </c:pt>
              <c:pt idx="8">
                <c:v>583435</c:v>
              </c:pt>
              <c:pt idx="9">
                <c:v>569802</c:v>
              </c:pt>
              <c:pt idx="10">
                <c:v>548512</c:v>
              </c:pt>
              <c:pt idx="11">
                <c:v>563970</c:v>
              </c:pt>
              <c:pt idx="12">
                <c:v>527525</c:v>
              </c:pt>
              <c:pt idx="13">
                <c:v>535218</c:v>
              </c:pt>
              <c:pt idx="14">
                <c:v>601882</c:v>
              </c:pt>
              <c:pt idx="15">
                <c:v>577083</c:v>
              </c:pt>
              <c:pt idx="16">
                <c:v>602338</c:v>
              </c:pt>
              <c:pt idx="17">
                <c:v>601727</c:v>
              </c:pt>
              <c:pt idx="18">
                <c:v>639899</c:v>
              </c:pt>
              <c:pt idx="19">
                <c:v>628525</c:v>
              </c:pt>
              <c:pt idx="20">
                <c:v>646899</c:v>
              </c:pt>
              <c:pt idx="21">
                <c:v>647744</c:v>
              </c:pt>
              <c:pt idx="22">
                <c:v>615912</c:v>
              </c:pt>
              <c:pt idx="23">
                <c:v>723061</c:v>
              </c:pt>
              <c:pt idx="24">
                <c:v>417478</c:v>
              </c:pt>
              <c:pt idx="25">
                <c:v>500298</c:v>
              </c:pt>
              <c:pt idx="26">
                <c:v>591698</c:v>
              </c:pt>
              <c:pt idx="27">
                <c:v>560545</c:v>
              </c:pt>
              <c:pt idx="28">
                <c:v>602732</c:v>
              </c:pt>
              <c:pt idx="29">
                <c:v>606207</c:v>
              </c:pt>
              <c:pt idx="30">
                <c:v>635550</c:v>
              </c:pt>
              <c:pt idx="31">
                <c:v>610983</c:v>
              </c:pt>
              <c:pt idx="32">
                <c:v>634528</c:v>
              </c:pt>
              <c:pt idx="33">
                <c:v>641994</c:v>
              </c:pt>
              <c:pt idx="34">
                <c:v>598906</c:v>
              </c:pt>
              <c:pt idx="35">
                <c:v>600382</c:v>
              </c:pt>
              <c:pt idx="36">
                <c:v>581657</c:v>
              </c:pt>
              <c:pt idx="37">
                <c:v>590312</c:v>
              </c:pt>
              <c:pt idx="38">
                <c:v>625154</c:v>
              </c:pt>
              <c:pt idx="39">
                <c:v>631750</c:v>
              </c:pt>
              <c:pt idx="40">
                <c:v>650576</c:v>
              </c:pt>
              <c:pt idx="41">
                <c:v>640987</c:v>
              </c:pt>
              <c:pt idx="42">
                <c:v>698452</c:v>
              </c:pt>
              <c:pt idx="43">
                <c:v>635659</c:v>
              </c:pt>
              <c:pt idx="44">
                <c:v>668728</c:v>
              </c:pt>
              <c:pt idx="45">
                <c:v>688477</c:v>
              </c:pt>
              <c:pt idx="46">
                <c:v>628148</c:v>
              </c:pt>
              <c:pt idx="47">
                <c:v>639900</c:v>
              </c:pt>
              <c:pt idx="48">
                <c:v>616161</c:v>
              </c:pt>
              <c:pt idx="49">
                <c:v>595618</c:v>
              </c:pt>
              <c:pt idx="50">
                <c:v>675354</c:v>
              </c:pt>
              <c:pt idx="51">
                <c:v>671300</c:v>
              </c:pt>
              <c:pt idx="52">
                <c:v>677981</c:v>
              </c:pt>
              <c:pt idx="53">
                <c:v>681982</c:v>
              </c:pt>
              <c:pt idx="54">
                <c:v>740797</c:v>
              </c:pt>
              <c:pt idx="55">
                <c:v>674127</c:v>
              </c:pt>
              <c:pt idx="56">
                <c:v>729438</c:v>
              </c:pt>
              <c:pt idx="57">
                <c:v>724686</c:v>
              </c:pt>
              <c:pt idx="58">
                <c:v>654279</c:v>
              </c:pt>
              <c:pt idx="59">
                <c:v>683396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340-4966-B9AD-60D1BE442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529968"/>
        <c:axId val="172443120"/>
      </c:lineChart>
      <c:dateAx>
        <c:axId val="172442000"/>
        <c:scaling>
          <c:orientation val="minMax"/>
        </c:scaling>
        <c:delete val="0"/>
        <c:axPos val="b"/>
        <c:numFmt formatCode="[$-41A]mmm\-yy;@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442560"/>
        <c:crosses val="autoZero"/>
        <c:auto val="0"/>
        <c:lblOffset val="100"/>
        <c:baseTimeUnit val="days"/>
        <c:majorUnit val="2"/>
        <c:majorTimeUnit val="months"/>
      </c:dateAx>
      <c:valAx>
        <c:axId val="172442560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crossAx val="17244200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2703713657788076E-2"/>
                <c:y val="0.30524555148497035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mil. EUR</a:t>
                  </a:r>
                </a:p>
              </c:rich>
            </c:tx>
          </c:dispUnitsLbl>
        </c:dispUnits>
      </c:valAx>
      <c:valAx>
        <c:axId val="172443120"/>
        <c:scaling>
          <c:orientation val="minMax"/>
        </c:scaling>
        <c:delete val="0"/>
        <c:axPos val="r"/>
        <c:numFmt formatCode="#,##0.00" sourceLinked="0"/>
        <c:majorTickMark val="out"/>
        <c:minorTickMark val="none"/>
        <c:tickLblPos val="nextTo"/>
        <c:crossAx val="17252996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6663183919979212"/>
                <c:y val="0.31469069749800316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mil.</a:t>
                  </a:r>
                </a:p>
                <a:p>
                  <a:pPr>
                    <a:defRPr/>
                  </a:pPr>
                  <a:endParaRPr lang="en-US"/>
                </a:p>
              </c:rich>
            </c:tx>
          </c:dispUnitsLbl>
        </c:dispUnits>
      </c:valAx>
      <c:catAx>
        <c:axId val="17252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44312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8.8633907423626007E-2"/>
          <c:y val="0.89161473387324575"/>
          <c:w val="0.7486907476514103"/>
          <c:h val="9.601880319508426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v>Ukupno vrijednost transakcija – lijevo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121506232.26491472</c:v>
              </c:pt>
              <c:pt idx="1">
                <c:v>126852928.79421328</c:v>
              </c:pt>
              <c:pt idx="2">
                <c:v>143391771.58404672</c:v>
              </c:pt>
              <c:pt idx="3">
                <c:v>144509374.47740394</c:v>
              </c:pt>
              <c:pt idx="4">
                <c:v>163884142.27885062</c:v>
              </c:pt>
              <c:pt idx="5">
                <c:v>147452483.37646824</c:v>
              </c:pt>
              <c:pt idx="6">
                <c:v>158226435.59625721</c:v>
              </c:pt>
              <c:pt idx="7">
                <c:v>163523998.80549473</c:v>
              </c:pt>
              <c:pt idx="8">
                <c:v>172556754.52916583</c:v>
              </c:pt>
              <c:pt idx="9">
                <c:v>191840299.02448735</c:v>
              </c:pt>
              <c:pt idx="10">
                <c:v>202764626.1862101</c:v>
              </c:pt>
              <c:pt idx="11">
                <c:v>196375949.5653328</c:v>
              </c:pt>
              <c:pt idx="12">
                <c:v>192208378.58886632</c:v>
              </c:pt>
              <c:pt idx="13">
                <c:v>178346411.06074211</c:v>
              </c:pt>
              <c:pt idx="14">
                <c:v>196359716.45549184</c:v>
              </c:pt>
              <c:pt idx="15">
                <c:v>209004928.52416515</c:v>
              </c:pt>
              <c:pt idx="16">
                <c:v>229549623.88328516</c:v>
              </c:pt>
              <c:pt idx="17">
                <c:v>227361930.45221707</c:v>
              </c:pt>
              <c:pt idx="18">
                <c:v>225538803.91029349</c:v>
              </c:pt>
              <c:pt idx="19">
                <c:v>231562884.48068276</c:v>
              </c:pt>
              <c:pt idx="20">
                <c:v>242369775.10040128</c:v>
              </c:pt>
              <c:pt idx="21">
                <c:v>255271142.44048616</c:v>
              </c:pt>
              <c:pt idx="22">
                <c:v>274735391.09094405</c:v>
              </c:pt>
              <c:pt idx="23">
                <c:v>248370970.82198983</c:v>
              </c:pt>
              <c:pt idx="24">
                <c:v>261438209.48000017</c:v>
              </c:pt>
              <c:pt idx="25">
                <c:v>241410068.18999979</c:v>
              </c:pt>
              <c:pt idx="26">
                <c:v>266367791.14999995</c:v>
              </c:pt>
              <c:pt idx="27">
                <c:v>271367369.80000007</c:v>
              </c:pt>
              <c:pt idx="28">
                <c:v>285456967.73999995</c:v>
              </c:pt>
              <c:pt idx="29">
                <c:v>289559881.25999987</c:v>
              </c:pt>
              <c:pt idx="30">
                <c:v>287728781.15999997</c:v>
              </c:pt>
              <c:pt idx="31">
                <c:v>299524461.73000002</c:v>
              </c:pt>
              <c:pt idx="32">
                <c:v>303747498.6699999</c:v>
              </c:pt>
              <c:pt idx="33">
                <c:v>336950808.5399999</c:v>
              </c:pt>
              <c:pt idx="34">
                <c:v>352682819.36000007</c:v>
              </c:pt>
              <c:pt idx="35">
                <c:v>340783576.20000005</c:v>
              </c:pt>
              <c:pt idx="36">
                <c:v>350093279.78000009</c:v>
              </c:pt>
              <c:pt idx="37">
                <c:v>328065076.50000024</c:v>
              </c:pt>
              <c:pt idx="38">
                <c:v>349535596.81</c:v>
              </c:pt>
              <c:pt idx="39">
                <c:v>357567419.52999985</c:v>
              </c:pt>
              <c:pt idx="40">
                <c:v>375050946.50999981</c:v>
              </c:pt>
              <c:pt idx="41">
                <c:v>387182863.39999992</c:v>
              </c:pt>
              <c:pt idx="42">
                <c:v>406494300.18000001</c:v>
              </c:pt>
              <c:pt idx="43">
                <c:v>413840599.20000017</c:v>
              </c:pt>
              <c:pt idx="44">
                <c:v>421887220.72000003</c:v>
              </c:pt>
              <c:pt idx="45">
                <c:v>458868839.05000013</c:v>
              </c:pt>
              <c:pt idx="46">
                <c:v>498186587.43000001</c:v>
              </c:pt>
              <c:pt idx="47">
                <c:v>500615871.49000001</c:v>
              </c:pt>
              <c:pt idx="48">
                <c:v>488790700.13</c:v>
              </c:pt>
              <c:pt idx="49">
                <c:v>436454007.34999996</c:v>
              </c:pt>
              <c:pt idx="50">
                <c:v>485784013.73000032</c:v>
              </c:pt>
              <c:pt idx="51">
                <c:v>492934862.34999996</c:v>
              </c:pt>
              <c:pt idx="52">
                <c:v>520570033.69999969</c:v>
              </c:pt>
              <c:pt idx="53">
                <c:v>533811687.21999997</c:v>
              </c:pt>
              <c:pt idx="54">
                <c:v>544157593.52999985</c:v>
              </c:pt>
              <c:pt idx="55">
                <c:v>547416969.72999978</c:v>
              </c:pt>
              <c:pt idx="56">
                <c:v>560289722.78000009</c:v>
              </c:pt>
              <c:pt idx="57">
                <c:v>601579442.99000001</c:v>
              </c:pt>
              <c:pt idx="58">
                <c:v>631563478.38999987</c:v>
              </c:pt>
              <c:pt idx="59">
                <c:v>622882448.34000015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521-40E9-84D6-0B6BC7284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533328"/>
        <c:axId val="172533888"/>
      </c:lineChart>
      <c:lineChart>
        <c:grouping val="standard"/>
        <c:varyColors val="0"/>
        <c:ser>
          <c:idx val="0"/>
          <c:order val="0"/>
          <c:tx>
            <c:v>Ukupno broj transakcija – desno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2885972</c:v>
              </c:pt>
              <c:pt idx="1">
                <c:v>2990430</c:v>
              </c:pt>
              <c:pt idx="2">
                <c:v>3204094</c:v>
              </c:pt>
              <c:pt idx="3">
                <c:v>2913102</c:v>
              </c:pt>
              <c:pt idx="4">
                <c:v>3318529</c:v>
              </c:pt>
              <c:pt idx="5">
                <c:v>3312698</c:v>
              </c:pt>
              <c:pt idx="6">
                <c:v>3449066</c:v>
              </c:pt>
              <c:pt idx="7">
                <c:v>3558754</c:v>
              </c:pt>
              <c:pt idx="8">
                <c:v>3677053</c:v>
              </c:pt>
              <c:pt idx="9">
                <c:v>4082689</c:v>
              </c:pt>
              <c:pt idx="10">
                <c:v>4236885</c:v>
              </c:pt>
              <c:pt idx="11">
                <c:v>4216553</c:v>
              </c:pt>
              <c:pt idx="12">
                <c:v>4202900</c:v>
              </c:pt>
              <c:pt idx="13">
                <c:v>4030631</c:v>
              </c:pt>
              <c:pt idx="14">
                <c:v>4416299</c:v>
              </c:pt>
              <c:pt idx="15">
                <c:v>4431117</c:v>
              </c:pt>
              <c:pt idx="16">
                <c:v>4892313</c:v>
              </c:pt>
              <c:pt idx="17">
                <c:v>4796873</c:v>
              </c:pt>
              <c:pt idx="18">
                <c:v>4680273</c:v>
              </c:pt>
              <c:pt idx="19">
                <c:v>4811397</c:v>
              </c:pt>
              <c:pt idx="20">
                <c:v>4942286</c:v>
              </c:pt>
              <c:pt idx="21">
                <c:v>5261329</c:v>
              </c:pt>
              <c:pt idx="22">
                <c:v>5387697</c:v>
              </c:pt>
              <c:pt idx="23">
                <c:v>5045587</c:v>
              </c:pt>
              <c:pt idx="24">
                <c:v>5412035</c:v>
              </c:pt>
              <c:pt idx="25">
                <c:v>5023669</c:v>
              </c:pt>
              <c:pt idx="26">
                <c:v>5591863</c:v>
              </c:pt>
              <c:pt idx="27">
                <c:v>5563599</c:v>
              </c:pt>
              <c:pt idx="28">
                <c:v>5912108</c:v>
              </c:pt>
              <c:pt idx="29">
                <c:v>5904950</c:v>
              </c:pt>
              <c:pt idx="30">
                <c:v>5776084</c:v>
              </c:pt>
              <c:pt idx="31">
                <c:v>5983528</c:v>
              </c:pt>
              <c:pt idx="32">
                <c:v>6094661</c:v>
              </c:pt>
              <c:pt idx="33">
                <c:v>6766350</c:v>
              </c:pt>
              <c:pt idx="34">
                <c:v>6828443</c:v>
              </c:pt>
              <c:pt idx="35">
                <c:v>6832748</c:v>
              </c:pt>
              <c:pt idx="36">
                <c:v>6993337</c:v>
              </c:pt>
              <c:pt idx="37">
                <c:v>6653505</c:v>
              </c:pt>
              <c:pt idx="38">
                <c:v>7118447</c:v>
              </c:pt>
              <c:pt idx="39">
                <c:v>7313856</c:v>
              </c:pt>
              <c:pt idx="40">
                <c:v>7591712</c:v>
              </c:pt>
              <c:pt idx="41">
                <c:v>7702644</c:v>
              </c:pt>
              <c:pt idx="42">
                <c:v>7734918</c:v>
              </c:pt>
              <c:pt idx="43">
                <c:v>7963731</c:v>
              </c:pt>
              <c:pt idx="44">
                <c:v>8248260</c:v>
              </c:pt>
              <c:pt idx="45">
                <c:v>8920587</c:v>
              </c:pt>
              <c:pt idx="46">
                <c:v>9215959</c:v>
              </c:pt>
              <c:pt idx="47">
                <c:v>9278148</c:v>
              </c:pt>
              <c:pt idx="48">
                <c:v>9041644</c:v>
              </c:pt>
              <c:pt idx="49">
                <c:v>8310001</c:v>
              </c:pt>
              <c:pt idx="50">
                <c:v>9304830</c:v>
              </c:pt>
              <c:pt idx="51">
                <c:v>9142113</c:v>
              </c:pt>
              <c:pt idx="52">
                <c:v>9856049</c:v>
              </c:pt>
              <c:pt idx="53">
                <c:v>9803880</c:v>
              </c:pt>
              <c:pt idx="54">
                <c:v>9680091</c:v>
              </c:pt>
              <c:pt idx="55">
                <c:v>9903626</c:v>
              </c:pt>
              <c:pt idx="56">
                <c:v>10206854</c:v>
              </c:pt>
              <c:pt idx="57">
                <c:v>10928906</c:v>
              </c:pt>
              <c:pt idx="58">
                <c:v>11131106</c:v>
              </c:pt>
              <c:pt idx="59">
                <c:v>11184524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521-40E9-84D6-0B6BC7284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535008"/>
        <c:axId val="172534448"/>
      </c:lineChart>
      <c:catAx>
        <c:axId val="17253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533888"/>
        <c:crosses val="autoZero"/>
        <c:auto val="1"/>
        <c:lblAlgn val="ctr"/>
        <c:lblOffset val="100"/>
        <c:noMultiLvlLbl val="0"/>
      </c:catAx>
      <c:valAx>
        <c:axId val="17253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53332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3.2613708851514664E-3"/>
                <c:y val="0.25994059356513494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 EUR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53444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53500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5237576744936148"/>
                <c:y val="0.29164066595112698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535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534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0469696969697"/>
          <c:y val="5.537410547639092E-2"/>
          <c:w val="0.71307460872897721"/>
          <c:h val="0.59696488020643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'Slika 17. '!$C$5</c:f>
              <c:strCache>
                <c:ptCount val="1"/>
                <c:pt idx="0">
                  <c:v>Broj transakcija – lijevo</c:v>
                </c:pt>
              </c:strCache>
            </c:strRef>
          </c:tx>
          <c:invertIfNegative val="0"/>
          <c:cat>
            <c:strRef>
              <c:f>'Slika 17. '!$B$6:$B$14</c:f>
              <c:strCache>
                <c:ptCount val="9"/>
                <c:pt idx="0">
                  <c:v>Irska</c:v>
                </c:pt>
                <c:pt idx="1">
                  <c:v>Njemačka</c:v>
                </c:pt>
                <c:pt idx="2">
                  <c:v>Nizozemska</c:v>
                </c:pt>
                <c:pt idx="3">
                  <c:v>Belgija</c:v>
                </c:pt>
                <c:pt idx="4">
                  <c:v>Bosna i Hercegovina</c:v>
                </c:pt>
                <c:pt idx="5">
                  <c:v>Italija</c:v>
                </c:pt>
                <c:pt idx="6">
                  <c:v>Slovenija</c:v>
                </c:pt>
                <c:pt idx="7">
                  <c:v>Španjolska</c:v>
                </c:pt>
                <c:pt idx="8">
                  <c:v>Luksemburg</c:v>
                </c:pt>
              </c:strCache>
            </c:strRef>
          </c:cat>
          <c:val>
            <c:numRef>
              <c:f>'Slika 17. '!$C$6:$C$14</c:f>
              <c:numCache>
                <c:formatCode>#,##0</c:formatCode>
                <c:ptCount val="9"/>
                <c:pt idx="0">
                  <c:v>34617245</c:v>
                </c:pt>
                <c:pt idx="1">
                  <c:v>9665670</c:v>
                </c:pt>
                <c:pt idx="2">
                  <c:v>12522752</c:v>
                </c:pt>
                <c:pt idx="3">
                  <c:v>2158855</c:v>
                </c:pt>
                <c:pt idx="4">
                  <c:v>7868006</c:v>
                </c:pt>
                <c:pt idx="5">
                  <c:v>5054570</c:v>
                </c:pt>
                <c:pt idx="6">
                  <c:v>5143198</c:v>
                </c:pt>
                <c:pt idx="7">
                  <c:v>3531466</c:v>
                </c:pt>
                <c:pt idx="8">
                  <c:v>2588588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A5-4B19-A77B-86220C6A4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23568"/>
        <c:axId val="172324128"/>
      </c:barChart>
      <c:lineChart>
        <c:grouping val="standard"/>
        <c:varyColors val="0"/>
        <c:ser>
          <c:idx val="1"/>
          <c:order val="1"/>
          <c:tx>
            <c:strRef>
              <c:f>'Slika 17. '!$D$5</c:f>
              <c:strCache>
                <c:ptCount val="1"/>
                <c:pt idx="0">
                  <c:v>Vrijednost transakcija – desno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</c:marker>
          <c:cat>
            <c:strRef>
              <c:f>'Slika 17. '!$B$6:$B$14</c:f>
              <c:strCache>
                <c:ptCount val="9"/>
                <c:pt idx="0">
                  <c:v>Irska</c:v>
                </c:pt>
                <c:pt idx="1">
                  <c:v>Njemačka</c:v>
                </c:pt>
                <c:pt idx="2">
                  <c:v>Nizozemska</c:v>
                </c:pt>
                <c:pt idx="3">
                  <c:v>Belgija</c:v>
                </c:pt>
                <c:pt idx="4">
                  <c:v>Bosna i Hercegovina</c:v>
                </c:pt>
                <c:pt idx="5">
                  <c:v>Italija</c:v>
                </c:pt>
                <c:pt idx="6">
                  <c:v>Slovenija</c:v>
                </c:pt>
                <c:pt idx="7">
                  <c:v>Španjolska</c:v>
                </c:pt>
                <c:pt idx="8">
                  <c:v>Luksemburg</c:v>
                </c:pt>
              </c:strCache>
            </c:strRef>
          </c:cat>
          <c:val>
            <c:numRef>
              <c:f>'Slika 17. '!$D$6:$D$14</c:f>
              <c:numCache>
                <c:formatCode>#,##0</c:formatCode>
                <c:ptCount val="9"/>
                <c:pt idx="0">
                  <c:v>2198184587.190001</c:v>
                </c:pt>
                <c:pt idx="1">
                  <c:v>597937055.8499999</c:v>
                </c:pt>
                <c:pt idx="2">
                  <c:v>446203312.98000002</c:v>
                </c:pt>
                <c:pt idx="3">
                  <c:v>392423293.28000003</c:v>
                </c:pt>
                <c:pt idx="4">
                  <c:v>349989461.94</c:v>
                </c:pt>
                <c:pt idx="5">
                  <c:v>309515173.39999998</c:v>
                </c:pt>
                <c:pt idx="6">
                  <c:v>240210693.34000003</c:v>
                </c:pt>
                <c:pt idx="7">
                  <c:v>211932978.39000002</c:v>
                </c:pt>
                <c:pt idx="8" formatCode="#,##0_);\(#,##0\)">
                  <c:v>175672111.17000002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A5-4B19-A77B-86220C6A4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5248"/>
        <c:axId val="172324688"/>
      </c:lineChart>
      <c:catAx>
        <c:axId val="17232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324128"/>
        <c:crosses val="autoZero"/>
        <c:auto val="1"/>
        <c:lblAlgn val="ctr"/>
        <c:lblOffset val="100"/>
        <c:noMultiLvlLbl val="0"/>
      </c:catAx>
      <c:valAx>
        <c:axId val="172324128"/>
        <c:scaling>
          <c:orientation val="minMax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crossAx val="172323568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</a:t>
                  </a:r>
                  <a:r>
                    <a:rPr lang="hr-HR"/>
                    <a:t>.</a:t>
                  </a:r>
                </a:p>
              </c:rich>
            </c:tx>
          </c:dispUnitsLbl>
        </c:dispUnits>
      </c:valAx>
      <c:valAx>
        <c:axId val="172324688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2325248"/>
        <c:crosses val="max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mil.</a:t>
                  </a:r>
                  <a:r>
                    <a:rPr lang="hr-HR" b="0" baseline="0"/>
                    <a:t> EUR</a:t>
                  </a:r>
                  <a:endParaRPr lang="hr-HR" b="0"/>
                </a:p>
              </c:rich>
            </c:tx>
          </c:dispUnitsLbl>
        </c:dispUnits>
      </c:valAx>
      <c:catAx>
        <c:axId val="172325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2468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1.4976539520501821E-2"/>
          <c:y val="0.91161504372296853"/>
          <c:w val="0.72553579997459472"/>
          <c:h val="6.5464930555555592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0469696969697"/>
          <c:y val="5.537410547639092E-2"/>
          <c:w val="0.71307460872897721"/>
          <c:h val="0.59696488020643956"/>
        </c:manualLayout>
      </c:layout>
      <c:barChart>
        <c:barDir val="col"/>
        <c:grouping val="clustered"/>
        <c:varyColors val="0"/>
        <c:ser>
          <c:idx val="0"/>
          <c:order val="0"/>
          <c:tx>
            <c:v>Broj transakcija – lijevo</c:v>
          </c:tx>
          <c:invertIfNegative val="0"/>
          <c:cat>
            <c:strLit>
              <c:ptCount val="11"/>
              <c:pt idx="0">
                <c:v>Irska</c:v>
              </c:pt>
              <c:pt idx="1">
                <c:v>Njemačka</c:v>
              </c:pt>
              <c:pt idx="2">
                <c:v>Nizozemska</c:v>
              </c:pt>
              <c:pt idx="3">
                <c:v>Belgija</c:v>
              </c:pt>
              <c:pt idx="4">
                <c:v>Bosna i Hercegovina</c:v>
              </c:pt>
              <c:pt idx="5">
                <c:v>Italija</c:v>
              </c:pt>
              <c:pt idx="6">
                <c:v>Slovenija</c:v>
              </c:pt>
              <c:pt idx="7">
                <c:v>Španjolska</c:v>
              </c:pt>
              <c:pt idx="8">
                <c:v>Luksemburg</c:v>
              </c:pt>
              <c:pt idx="9">
                <c:v>Austrija</c:v>
              </c:pt>
              <c:pt idx="10">
                <c:v>Litva</c:v>
              </c:pt>
            </c:strLit>
          </c:cat>
          <c:val>
            <c:numLit>
              <c:formatCode>General</c:formatCode>
              <c:ptCount val="11"/>
              <c:pt idx="0">
                <c:v>34617245</c:v>
              </c:pt>
              <c:pt idx="1">
                <c:v>9665670</c:v>
              </c:pt>
              <c:pt idx="2">
                <c:v>12522752</c:v>
              </c:pt>
              <c:pt idx="3">
                <c:v>2158855</c:v>
              </c:pt>
              <c:pt idx="4">
                <c:v>7868006</c:v>
              </c:pt>
              <c:pt idx="5">
                <c:v>5054570</c:v>
              </c:pt>
              <c:pt idx="6">
                <c:v>5143198</c:v>
              </c:pt>
              <c:pt idx="7">
                <c:v>3531466</c:v>
              </c:pt>
              <c:pt idx="8">
                <c:v>2588588</c:v>
              </c:pt>
              <c:pt idx="9">
                <c:v>3010240</c:v>
              </c:pt>
              <c:pt idx="10">
                <c:v>2818391</c:v>
              </c:pt>
            </c:numLit>
          </c:val>
          <c:extLst>
            <c:ext xmlns:c16="http://schemas.microsoft.com/office/drawing/2014/chart" uri="{C3380CC4-5D6E-409C-BE32-E72D297353CC}">
              <c16:uniqueId val="{00000000-703F-444B-B12A-5D1E29415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23568"/>
        <c:axId val="172324128"/>
      </c:barChart>
      <c:lineChart>
        <c:grouping val="standard"/>
        <c:varyColors val="0"/>
        <c:ser>
          <c:idx val="1"/>
          <c:order val="1"/>
          <c:tx>
            <c:v>Vrijednost transakcija – desno</c:v>
          </c:tx>
          <c:spPr>
            <a:ln>
              <a:noFill/>
            </a:ln>
          </c:spPr>
          <c:marker>
            <c:symbol val="circle"/>
            <c:size val="7"/>
          </c:marker>
          <c:cat>
            <c:strLit>
              <c:ptCount val="11"/>
              <c:pt idx="0">
                <c:v>Irska</c:v>
              </c:pt>
              <c:pt idx="1">
                <c:v>Njemačka</c:v>
              </c:pt>
              <c:pt idx="2">
                <c:v>Nizozemska</c:v>
              </c:pt>
              <c:pt idx="3">
                <c:v>Belgija</c:v>
              </c:pt>
              <c:pt idx="4">
                <c:v>Bosna i Hercegovina</c:v>
              </c:pt>
              <c:pt idx="5">
                <c:v>Italija</c:v>
              </c:pt>
              <c:pt idx="6">
                <c:v>Slovenija</c:v>
              </c:pt>
              <c:pt idx="7">
                <c:v>Španjolska</c:v>
              </c:pt>
              <c:pt idx="8">
                <c:v>Luksemburg</c:v>
              </c:pt>
              <c:pt idx="9">
                <c:v>Austrija</c:v>
              </c:pt>
              <c:pt idx="10">
                <c:v>Litva</c:v>
              </c:pt>
            </c:strLit>
          </c:cat>
          <c:val>
            <c:numLit>
              <c:formatCode>General</c:formatCode>
              <c:ptCount val="11"/>
              <c:pt idx="0">
                <c:v>2198184587.190001</c:v>
              </c:pt>
              <c:pt idx="1">
                <c:v>597937055.8499999</c:v>
              </c:pt>
              <c:pt idx="2">
                <c:v>446203312.98000002</c:v>
              </c:pt>
              <c:pt idx="3">
                <c:v>392423293.28000003</c:v>
              </c:pt>
              <c:pt idx="4">
                <c:v>349989461.94</c:v>
              </c:pt>
              <c:pt idx="5">
                <c:v>309515173.39999998</c:v>
              </c:pt>
              <c:pt idx="6">
                <c:v>240210693.34000003</c:v>
              </c:pt>
              <c:pt idx="7">
                <c:v>211932978.39000002</c:v>
              </c:pt>
              <c:pt idx="8">
                <c:v>175672111.17000002</c:v>
              </c:pt>
              <c:pt idx="9">
                <c:v>166892355.85999998</c:v>
              </c:pt>
              <c:pt idx="10">
                <c:v>133893245.43999998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03F-444B-B12A-5D1E29415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5248"/>
        <c:axId val="172324688"/>
      </c:lineChart>
      <c:catAx>
        <c:axId val="17232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324128"/>
        <c:crosses val="autoZero"/>
        <c:auto val="1"/>
        <c:lblAlgn val="ctr"/>
        <c:lblOffset val="100"/>
        <c:noMultiLvlLbl val="0"/>
      </c:catAx>
      <c:valAx>
        <c:axId val="172324128"/>
        <c:scaling>
          <c:orientation val="minMax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crossAx val="17232356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4.78895532984185E-2"/>
                <c:y val="0.38970719769198858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</a:t>
                  </a:r>
                  <a:r>
                    <a:rPr lang="hr-HR"/>
                    <a:t>.</a:t>
                  </a:r>
                </a:p>
              </c:rich>
            </c:tx>
          </c:dispUnitsLbl>
        </c:dispUnits>
      </c:valAx>
      <c:valAx>
        <c:axId val="172324688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232524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3342746833539803"/>
                <c:y val="0.30511690397621954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mil.</a:t>
                  </a:r>
                  <a:r>
                    <a:rPr lang="hr-HR" b="0" baseline="0"/>
                    <a:t> EUR</a:t>
                  </a:r>
                  <a:endParaRPr lang="hr-HR" b="0"/>
                </a:p>
              </c:rich>
            </c:tx>
          </c:dispUnitsLbl>
        </c:dispUnits>
      </c:valAx>
      <c:catAx>
        <c:axId val="172325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2468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1.4976539520501821E-2"/>
          <c:y val="0.91161504372296853"/>
          <c:w val="0.72553579997459472"/>
          <c:h val="6.5464930555555592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17.'!$D$5</c:f>
              <c:strCache>
                <c:ptCount val="1"/>
                <c:pt idx="0">
                  <c:v>Vrijednost transakcija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'Slika 17.'!$B$6:$B$65</c:f>
              <c:numCache>
                <c:formatCode>[$-41A]mmm/\ yy;@</c:formatCode>
                <c:ptCount val="60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</c:numCache>
            </c:numRef>
          </c:cat>
          <c:val>
            <c:numRef>
              <c:f>'Slika 17.'!$D$6:$D$65</c:f>
              <c:numCache>
                <c:formatCode>#,##0</c:formatCode>
                <c:ptCount val="60"/>
                <c:pt idx="0">
                  <c:v>1713561737.7397304</c:v>
                </c:pt>
                <c:pt idx="1">
                  <c:v>1752486914.3274271</c:v>
                </c:pt>
                <c:pt idx="2">
                  <c:v>2038261058.3316741</c:v>
                </c:pt>
                <c:pt idx="3">
                  <c:v>1964511533.0811598</c:v>
                </c:pt>
                <c:pt idx="4">
                  <c:v>2226009186.6746297</c:v>
                </c:pt>
                <c:pt idx="5">
                  <c:v>2476285075.9838076</c:v>
                </c:pt>
                <c:pt idx="6">
                  <c:v>3170584297.166368</c:v>
                </c:pt>
                <c:pt idx="7">
                  <c:v>3405766786.9135308</c:v>
                </c:pt>
                <c:pt idx="8">
                  <c:v>2711566394.1867409</c:v>
                </c:pt>
                <c:pt idx="9">
                  <c:v>2344345444.0241556</c:v>
                </c:pt>
                <c:pt idx="10">
                  <c:v>2140530457.2300749</c:v>
                </c:pt>
                <c:pt idx="11">
                  <c:v>2394298610.6576414</c:v>
                </c:pt>
                <c:pt idx="12">
                  <c:v>1942530509.788307</c:v>
                </c:pt>
                <c:pt idx="13">
                  <c:v>1989504131.6610258</c:v>
                </c:pt>
                <c:pt idx="14">
                  <c:v>2303131015.9930983</c:v>
                </c:pt>
                <c:pt idx="15">
                  <c:v>2417688030.1280775</c:v>
                </c:pt>
                <c:pt idx="16">
                  <c:v>2747725162.5190787</c:v>
                </c:pt>
                <c:pt idx="17">
                  <c:v>3160067543.4335389</c:v>
                </c:pt>
                <c:pt idx="18">
                  <c:v>3870863238.4365249</c:v>
                </c:pt>
                <c:pt idx="19">
                  <c:v>3923282755.8563938</c:v>
                </c:pt>
                <c:pt idx="20">
                  <c:v>3104956563.1428761</c:v>
                </c:pt>
                <c:pt idx="21">
                  <c:v>2737895376.2028003</c:v>
                </c:pt>
                <c:pt idx="22">
                  <c:v>2481566496.9141946</c:v>
                </c:pt>
                <c:pt idx="23">
                  <c:v>2658662798.9913063</c:v>
                </c:pt>
                <c:pt idx="24">
                  <c:v>2088305940.24</c:v>
                </c:pt>
                <c:pt idx="25">
                  <c:v>2214528124.2300005</c:v>
                </c:pt>
                <c:pt idx="26">
                  <c:v>2610092871.3900003</c:v>
                </c:pt>
                <c:pt idx="27">
                  <c:v>2763553929.9400005</c:v>
                </c:pt>
                <c:pt idx="28">
                  <c:v>3109071283.8399997</c:v>
                </c:pt>
                <c:pt idx="29">
                  <c:v>3498019465.7000003</c:v>
                </c:pt>
                <c:pt idx="30">
                  <c:v>4154049516.4699993</c:v>
                </c:pt>
                <c:pt idx="31">
                  <c:v>4206708151.7699995</c:v>
                </c:pt>
                <c:pt idx="32">
                  <c:v>3505523073.79</c:v>
                </c:pt>
                <c:pt idx="33">
                  <c:v>3143341895.6999998</c:v>
                </c:pt>
                <c:pt idx="34">
                  <c:v>2862244469.9400001</c:v>
                </c:pt>
                <c:pt idx="35">
                  <c:v>3179139814.9300003</c:v>
                </c:pt>
                <c:pt idx="36">
                  <c:v>2631596781.9200001</c:v>
                </c:pt>
                <c:pt idx="37">
                  <c:v>2703157140.9300003</c:v>
                </c:pt>
                <c:pt idx="38">
                  <c:v>3052754787.4800005</c:v>
                </c:pt>
                <c:pt idx="39">
                  <c:v>3131187086.8699999</c:v>
                </c:pt>
                <c:pt idx="40">
                  <c:v>3607999963.4000006</c:v>
                </c:pt>
                <c:pt idx="41">
                  <c:v>3821445400.8100004</c:v>
                </c:pt>
                <c:pt idx="42">
                  <c:v>4617279392.0499992</c:v>
                </c:pt>
                <c:pt idx="43">
                  <c:v>4539955877.579999</c:v>
                </c:pt>
                <c:pt idx="44">
                  <c:v>3800309778.3000002</c:v>
                </c:pt>
                <c:pt idx="45">
                  <c:v>3526457006.4399986</c:v>
                </c:pt>
                <c:pt idx="46">
                  <c:v>3214508322.6800003</c:v>
                </c:pt>
                <c:pt idx="47">
                  <c:v>3553745263.02</c:v>
                </c:pt>
                <c:pt idx="48" formatCode="#,##0_);\(#,##0\)">
                  <c:v>2939714263.5100002</c:v>
                </c:pt>
                <c:pt idx="49" formatCode="#,##0_);\(#,##0\)">
                  <c:v>2858943408.4199996</c:v>
                </c:pt>
                <c:pt idx="50" formatCode="#,##0_);\(#,##0\)">
                  <c:v>3224793493.79</c:v>
                </c:pt>
                <c:pt idx="51" formatCode="#,##0_);\(#,##0\)">
                  <c:v>3506896575.6299996</c:v>
                </c:pt>
                <c:pt idx="52" formatCode="#,##0_);\(#,##0\)">
                  <c:v>3826744943.6700001</c:v>
                </c:pt>
                <c:pt idx="53" formatCode="#,##0_);\(#,##0\)">
                  <c:v>4239938116.8400002</c:v>
                </c:pt>
                <c:pt idx="54" formatCode="#,##0_);\(#,##0\)">
                  <c:v>4848434254.0200005</c:v>
                </c:pt>
                <c:pt idx="55" formatCode="#,##0_);\(#,##0\)">
                  <c:v>4783273706.25</c:v>
                </c:pt>
                <c:pt idx="56" formatCode="#,##0_);\(#,##0\)">
                  <c:v>4147259584.9900002</c:v>
                </c:pt>
                <c:pt idx="57" formatCode="#,##0_);\(#,##0\)">
                  <c:v>3817347303.7200003</c:v>
                </c:pt>
                <c:pt idx="58" formatCode="#,##0_);\(#,##0\)">
                  <c:v>3404093769.5500002</c:v>
                </c:pt>
                <c:pt idx="59" formatCode="#,##0_);\(#,##0\)">
                  <c:v>3875577627.5900002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21-4655-9E19-DF33E08E0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8608"/>
        <c:axId val="172329168"/>
      </c:lineChart>
      <c:lineChart>
        <c:grouping val="standard"/>
        <c:varyColors val="0"/>
        <c:ser>
          <c:idx val="0"/>
          <c:order val="0"/>
          <c:tx>
            <c:strRef>
              <c:f>'Slika 17.'!$C$5</c:f>
              <c:strCache>
                <c:ptCount val="1"/>
                <c:pt idx="0">
                  <c:v>Broj transakcija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'Slika 17.'!$B$6:$B$65</c:f>
              <c:numCache>
                <c:formatCode>[$-41A]mmm/\ yy;@</c:formatCode>
                <c:ptCount val="60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</c:numCache>
            </c:numRef>
          </c:cat>
          <c:val>
            <c:numRef>
              <c:f>'Slika 17.'!$C$6:$C$65</c:f>
              <c:numCache>
                <c:formatCode>#,##0</c:formatCode>
                <c:ptCount val="60"/>
                <c:pt idx="0">
                  <c:v>38456964</c:v>
                </c:pt>
                <c:pt idx="1">
                  <c:v>39228982</c:v>
                </c:pt>
                <c:pt idx="2">
                  <c:v>44419494</c:v>
                </c:pt>
                <c:pt idx="3">
                  <c:v>42614531</c:v>
                </c:pt>
                <c:pt idx="4">
                  <c:v>47793042</c:v>
                </c:pt>
                <c:pt idx="5">
                  <c:v>51741812</c:v>
                </c:pt>
                <c:pt idx="6">
                  <c:v>61603394</c:v>
                </c:pt>
                <c:pt idx="7">
                  <c:v>63987555</c:v>
                </c:pt>
                <c:pt idx="8">
                  <c:v>55010457</c:v>
                </c:pt>
                <c:pt idx="9">
                  <c:v>50365393</c:v>
                </c:pt>
                <c:pt idx="10">
                  <c:v>45852339</c:v>
                </c:pt>
                <c:pt idx="11">
                  <c:v>50941777</c:v>
                </c:pt>
                <c:pt idx="12">
                  <c:v>43472109</c:v>
                </c:pt>
                <c:pt idx="13">
                  <c:v>43503695</c:v>
                </c:pt>
                <c:pt idx="14">
                  <c:v>49954754</c:v>
                </c:pt>
                <c:pt idx="15">
                  <c:v>51407763</c:v>
                </c:pt>
                <c:pt idx="16">
                  <c:v>58596063</c:v>
                </c:pt>
                <c:pt idx="17">
                  <c:v>64461455</c:v>
                </c:pt>
                <c:pt idx="18">
                  <c:v>76026807</c:v>
                </c:pt>
                <c:pt idx="19">
                  <c:v>76570323</c:v>
                </c:pt>
                <c:pt idx="20">
                  <c:v>65369496</c:v>
                </c:pt>
                <c:pt idx="21">
                  <c:v>60780115</c:v>
                </c:pt>
                <c:pt idx="22">
                  <c:v>54488066</c:v>
                </c:pt>
                <c:pt idx="23">
                  <c:v>57688601</c:v>
                </c:pt>
                <c:pt idx="24">
                  <c:v>50855232</c:v>
                </c:pt>
                <c:pt idx="25">
                  <c:v>52022602</c:v>
                </c:pt>
                <c:pt idx="26">
                  <c:v>60281679</c:v>
                </c:pt>
                <c:pt idx="27">
                  <c:v>60547003</c:v>
                </c:pt>
                <c:pt idx="28">
                  <c:v>67088266</c:v>
                </c:pt>
                <c:pt idx="29">
                  <c:v>72333238</c:v>
                </c:pt>
                <c:pt idx="30">
                  <c:v>82682087</c:v>
                </c:pt>
                <c:pt idx="31">
                  <c:v>81731413</c:v>
                </c:pt>
                <c:pt idx="32">
                  <c:v>71918408</c:v>
                </c:pt>
                <c:pt idx="33">
                  <c:v>66327698</c:v>
                </c:pt>
                <c:pt idx="34">
                  <c:v>59350387</c:v>
                </c:pt>
                <c:pt idx="35">
                  <c:v>64653627</c:v>
                </c:pt>
                <c:pt idx="36">
                  <c:v>56150892</c:v>
                </c:pt>
                <c:pt idx="37">
                  <c:v>57891870</c:v>
                </c:pt>
                <c:pt idx="38">
                  <c:v>65035290</c:v>
                </c:pt>
                <c:pt idx="39">
                  <c:v>64736337</c:v>
                </c:pt>
                <c:pt idx="40">
                  <c:v>73469154</c:v>
                </c:pt>
                <c:pt idx="41">
                  <c:v>77158342</c:v>
                </c:pt>
                <c:pt idx="42">
                  <c:v>90882608</c:v>
                </c:pt>
                <c:pt idx="43">
                  <c:v>88979948</c:v>
                </c:pt>
                <c:pt idx="44">
                  <c:v>76862220</c:v>
                </c:pt>
                <c:pt idx="45">
                  <c:v>73089223</c:v>
                </c:pt>
                <c:pt idx="46">
                  <c:v>65342830</c:v>
                </c:pt>
                <c:pt idx="47">
                  <c:v>69497486</c:v>
                </c:pt>
                <c:pt idx="48" formatCode="#,##0_);\(#,##0\)">
                  <c:v>61468991</c:v>
                </c:pt>
                <c:pt idx="49" formatCode="#,##0_);\(#,##0\)">
                  <c:v>59145128</c:v>
                </c:pt>
                <c:pt idx="50" formatCode="#,##0_);\(#,##0\)">
                  <c:v>67107389</c:v>
                </c:pt>
                <c:pt idx="51" formatCode="#,##0_);\(#,##0\)">
                  <c:v>71040891</c:v>
                </c:pt>
                <c:pt idx="52" formatCode="#,##0_);\(#,##0\)">
                  <c:v>76910880</c:v>
                </c:pt>
                <c:pt idx="53" formatCode="#,##0_);\(#,##0\)">
                  <c:v>83530695</c:v>
                </c:pt>
                <c:pt idx="54" formatCode="#,##0_);\(#,##0\)">
                  <c:v>95642162</c:v>
                </c:pt>
                <c:pt idx="55" formatCode="#,##0_);\(#,##0\)">
                  <c:v>93376570</c:v>
                </c:pt>
                <c:pt idx="56" formatCode="#,##0_);\(#,##0\)">
                  <c:v>83311527</c:v>
                </c:pt>
                <c:pt idx="57" formatCode="#,##0_);\(#,##0\)">
                  <c:v>78542579</c:v>
                </c:pt>
                <c:pt idx="58" formatCode="#,##0_);\(#,##0\)">
                  <c:v>69363763</c:v>
                </c:pt>
                <c:pt idx="59" formatCode="#,##0_);\(#,##0\)">
                  <c:v>75991869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21-4655-9E19-DF33E08E0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0288"/>
        <c:axId val="172329728"/>
      </c:lineChart>
      <c:dateAx>
        <c:axId val="172328608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9168"/>
        <c:crosses val="autoZero"/>
        <c:auto val="0"/>
        <c:lblOffset val="100"/>
        <c:baseTimeUnit val="months"/>
        <c:majorUnit val="2"/>
        <c:majorTimeUnit val="months"/>
      </c:dateAx>
      <c:valAx>
        <c:axId val="17232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860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3297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0288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dateAx>
        <c:axId val="172330288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one"/>
        <c:crossAx val="1723297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v>Vrijednost transakcija – lijevo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1713561737.7397304</c:v>
              </c:pt>
              <c:pt idx="1">
                <c:v>1752486914.3274271</c:v>
              </c:pt>
              <c:pt idx="2">
                <c:v>2038261058.3316741</c:v>
              </c:pt>
              <c:pt idx="3">
                <c:v>1964511533.0811598</c:v>
              </c:pt>
              <c:pt idx="4">
                <c:v>2226009186.6746297</c:v>
              </c:pt>
              <c:pt idx="5">
                <c:v>2476285075.9838076</c:v>
              </c:pt>
              <c:pt idx="6">
                <c:v>3170584297.166368</c:v>
              </c:pt>
              <c:pt idx="7">
                <c:v>3405766786.9135308</c:v>
              </c:pt>
              <c:pt idx="8">
                <c:v>2711566394.1867409</c:v>
              </c:pt>
              <c:pt idx="9">
                <c:v>2344345444.0241556</c:v>
              </c:pt>
              <c:pt idx="10">
                <c:v>2140530457.2300749</c:v>
              </c:pt>
              <c:pt idx="11">
                <c:v>2394298610.6576414</c:v>
              </c:pt>
              <c:pt idx="12">
                <c:v>1942530509.788307</c:v>
              </c:pt>
              <c:pt idx="13">
                <c:v>1989504131.6610258</c:v>
              </c:pt>
              <c:pt idx="14">
                <c:v>2303131015.9930983</c:v>
              </c:pt>
              <c:pt idx="15">
                <c:v>2417688030.1280775</c:v>
              </c:pt>
              <c:pt idx="16">
                <c:v>2747725162.5190787</c:v>
              </c:pt>
              <c:pt idx="17">
                <c:v>3160067543.4335389</c:v>
              </c:pt>
              <c:pt idx="18">
                <c:v>3870863238.4365249</c:v>
              </c:pt>
              <c:pt idx="19">
                <c:v>3923282755.8563938</c:v>
              </c:pt>
              <c:pt idx="20">
                <c:v>3104956563.1428761</c:v>
              </c:pt>
              <c:pt idx="21">
                <c:v>2737895376.2028003</c:v>
              </c:pt>
              <c:pt idx="22">
                <c:v>2481566496.9141946</c:v>
              </c:pt>
              <c:pt idx="23">
                <c:v>2658662798.9913063</c:v>
              </c:pt>
              <c:pt idx="24">
                <c:v>2088305940.24</c:v>
              </c:pt>
              <c:pt idx="25">
                <c:v>2214528124.2300005</c:v>
              </c:pt>
              <c:pt idx="26">
                <c:v>2610092871.3900003</c:v>
              </c:pt>
              <c:pt idx="27">
                <c:v>2763553929.9400005</c:v>
              </c:pt>
              <c:pt idx="28">
                <c:v>3109071283.8399997</c:v>
              </c:pt>
              <c:pt idx="29">
                <c:v>3498019465.7000003</c:v>
              </c:pt>
              <c:pt idx="30">
                <c:v>4154049516.4699993</c:v>
              </c:pt>
              <c:pt idx="31">
                <c:v>4206708151.7699995</c:v>
              </c:pt>
              <c:pt idx="32">
                <c:v>3505523073.79</c:v>
              </c:pt>
              <c:pt idx="33">
                <c:v>3143341895.6999998</c:v>
              </c:pt>
              <c:pt idx="34">
                <c:v>2862244469.9400001</c:v>
              </c:pt>
              <c:pt idx="35">
                <c:v>3179139814.9300003</c:v>
              </c:pt>
              <c:pt idx="36">
                <c:v>2631596781.9200001</c:v>
              </c:pt>
              <c:pt idx="37">
                <c:v>2703157140.9300003</c:v>
              </c:pt>
              <c:pt idx="38">
                <c:v>3052754787.4800005</c:v>
              </c:pt>
              <c:pt idx="39">
                <c:v>3131187086.8699999</c:v>
              </c:pt>
              <c:pt idx="40">
                <c:v>3607999963.4000006</c:v>
              </c:pt>
              <c:pt idx="41">
                <c:v>3821445400.8100004</c:v>
              </c:pt>
              <c:pt idx="42">
                <c:v>4617279392.0499992</c:v>
              </c:pt>
              <c:pt idx="43">
                <c:v>4539955877.579999</c:v>
              </c:pt>
              <c:pt idx="44">
                <c:v>3800309778.3000002</c:v>
              </c:pt>
              <c:pt idx="45">
                <c:v>3526457006.4399986</c:v>
              </c:pt>
              <c:pt idx="46">
                <c:v>3214508322.6800003</c:v>
              </c:pt>
              <c:pt idx="47">
                <c:v>3553745263.02</c:v>
              </c:pt>
              <c:pt idx="48">
                <c:v>2939714263.5100002</c:v>
              </c:pt>
              <c:pt idx="49">
                <c:v>2858943408.4199996</c:v>
              </c:pt>
              <c:pt idx="50">
                <c:v>3224793493.79</c:v>
              </c:pt>
              <c:pt idx="51">
                <c:v>3506896575.6299996</c:v>
              </c:pt>
              <c:pt idx="52">
                <c:v>3826744943.6700001</c:v>
              </c:pt>
              <c:pt idx="53">
                <c:v>4239938116.8400002</c:v>
              </c:pt>
              <c:pt idx="54">
                <c:v>4848434254.0200005</c:v>
              </c:pt>
              <c:pt idx="55">
                <c:v>4783273706.25</c:v>
              </c:pt>
              <c:pt idx="56">
                <c:v>4147259584.9900002</c:v>
              </c:pt>
              <c:pt idx="57">
                <c:v>3817347303.7200003</c:v>
              </c:pt>
              <c:pt idx="58">
                <c:v>3404093769.5500002</c:v>
              </c:pt>
              <c:pt idx="59">
                <c:v>3875577627.5900002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2A1-4AA9-9535-1FF41B6E1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8608"/>
        <c:axId val="172329168"/>
      </c:lineChart>
      <c:lineChart>
        <c:grouping val="standard"/>
        <c:varyColors val="0"/>
        <c:ser>
          <c:idx val="0"/>
          <c:order val="0"/>
          <c:tx>
            <c:v>Broj transakcija – desno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38456964</c:v>
              </c:pt>
              <c:pt idx="1">
                <c:v>39228982</c:v>
              </c:pt>
              <c:pt idx="2">
                <c:v>44419494</c:v>
              </c:pt>
              <c:pt idx="3">
                <c:v>42614531</c:v>
              </c:pt>
              <c:pt idx="4">
                <c:v>47793042</c:v>
              </c:pt>
              <c:pt idx="5">
                <c:v>51741812</c:v>
              </c:pt>
              <c:pt idx="6">
                <c:v>61603394</c:v>
              </c:pt>
              <c:pt idx="7">
                <c:v>63987555</c:v>
              </c:pt>
              <c:pt idx="8">
                <c:v>55010457</c:v>
              </c:pt>
              <c:pt idx="9">
                <c:v>50365393</c:v>
              </c:pt>
              <c:pt idx="10">
                <c:v>45852339</c:v>
              </c:pt>
              <c:pt idx="11">
                <c:v>50941777</c:v>
              </c:pt>
              <c:pt idx="12">
                <c:v>43472109</c:v>
              </c:pt>
              <c:pt idx="13">
                <c:v>43503695</c:v>
              </c:pt>
              <c:pt idx="14">
                <c:v>49954754</c:v>
              </c:pt>
              <c:pt idx="15">
                <c:v>51407763</c:v>
              </c:pt>
              <c:pt idx="16">
                <c:v>58596063</c:v>
              </c:pt>
              <c:pt idx="17">
                <c:v>64461455</c:v>
              </c:pt>
              <c:pt idx="18">
                <c:v>76026807</c:v>
              </c:pt>
              <c:pt idx="19">
                <c:v>76570323</c:v>
              </c:pt>
              <c:pt idx="20">
                <c:v>65369496</c:v>
              </c:pt>
              <c:pt idx="21">
                <c:v>60780115</c:v>
              </c:pt>
              <c:pt idx="22">
                <c:v>54488066</c:v>
              </c:pt>
              <c:pt idx="23">
                <c:v>57688601</c:v>
              </c:pt>
              <c:pt idx="24">
                <c:v>50855232</c:v>
              </c:pt>
              <c:pt idx="25">
                <c:v>52022602</c:v>
              </c:pt>
              <c:pt idx="26">
                <c:v>60281679</c:v>
              </c:pt>
              <c:pt idx="27">
                <c:v>60547003</c:v>
              </c:pt>
              <c:pt idx="28">
                <c:v>67088266</c:v>
              </c:pt>
              <c:pt idx="29">
                <c:v>72333238</c:v>
              </c:pt>
              <c:pt idx="30">
                <c:v>82682087</c:v>
              </c:pt>
              <c:pt idx="31">
                <c:v>81731413</c:v>
              </c:pt>
              <c:pt idx="32">
                <c:v>71918408</c:v>
              </c:pt>
              <c:pt idx="33">
                <c:v>66327698</c:v>
              </c:pt>
              <c:pt idx="34">
                <c:v>59350387</c:v>
              </c:pt>
              <c:pt idx="35">
                <c:v>64653627</c:v>
              </c:pt>
              <c:pt idx="36">
                <c:v>56150892</c:v>
              </c:pt>
              <c:pt idx="37">
                <c:v>57891870</c:v>
              </c:pt>
              <c:pt idx="38">
                <c:v>65035290</c:v>
              </c:pt>
              <c:pt idx="39">
                <c:v>64736337</c:v>
              </c:pt>
              <c:pt idx="40">
                <c:v>73469154</c:v>
              </c:pt>
              <c:pt idx="41">
                <c:v>77158342</c:v>
              </c:pt>
              <c:pt idx="42">
                <c:v>90882608</c:v>
              </c:pt>
              <c:pt idx="43">
                <c:v>88979948</c:v>
              </c:pt>
              <c:pt idx="44">
                <c:v>76862220</c:v>
              </c:pt>
              <c:pt idx="45">
                <c:v>73089223</c:v>
              </c:pt>
              <c:pt idx="46">
                <c:v>65342830</c:v>
              </c:pt>
              <c:pt idx="47">
                <c:v>69497486</c:v>
              </c:pt>
              <c:pt idx="48">
                <c:v>61468991</c:v>
              </c:pt>
              <c:pt idx="49">
                <c:v>59145128</c:v>
              </c:pt>
              <c:pt idx="50">
                <c:v>67107389</c:v>
              </c:pt>
              <c:pt idx="51">
                <c:v>71040891</c:v>
              </c:pt>
              <c:pt idx="52">
                <c:v>76910880</c:v>
              </c:pt>
              <c:pt idx="53">
                <c:v>83530695</c:v>
              </c:pt>
              <c:pt idx="54">
                <c:v>95642162</c:v>
              </c:pt>
              <c:pt idx="55">
                <c:v>93376570</c:v>
              </c:pt>
              <c:pt idx="56">
                <c:v>83311527</c:v>
              </c:pt>
              <c:pt idx="57">
                <c:v>78542579</c:v>
              </c:pt>
              <c:pt idx="58">
                <c:v>69363763</c:v>
              </c:pt>
              <c:pt idx="59">
                <c:v>75991869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A1-4AA9-9535-1FF41B6E1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0288"/>
        <c:axId val="172329728"/>
      </c:lineChart>
      <c:dateAx>
        <c:axId val="17232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9168"/>
        <c:crosses val="autoZero"/>
        <c:auto val="0"/>
        <c:lblOffset val="100"/>
        <c:baseTimeUnit val="months"/>
        <c:majorUnit val="2"/>
        <c:majorTimeUnit val="months"/>
      </c:dateAx>
      <c:valAx>
        <c:axId val="17232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860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3297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0288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330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2972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19.'!$D$5</c:f>
              <c:strCache>
                <c:ptCount val="1"/>
                <c:pt idx="0">
                  <c:v>Hrvatski izdavatelji, vrijednost transakcija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'Slika 19.'!$B$6:$B$65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19.'!$D$6:$D$65</c:f>
              <c:numCache>
                <c:formatCode>#,##0</c:formatCode>
                <c:ptCount val="60"/>
                <c:pt idx="0">
                  <c:v>1660234516.4244475</c:v>
                </c:pt>
                <c:pt idx="1">
                  <c:v>1698662391.5322847</c:v>
                </c:pt>
                <c:pt idx="2">
                  <c:v>1964475441.6351449</c:v>
                </c:pt>
                <c:pt idx="3">
                  <c:v>1867450694.6711791</c:v>
                </c:pt>
                <c:pt idx="4">
                  <c:v>2068495146.7250645</c:v>
                </c:pt>
                <c:pt idx="5">
                  <c:v>2118246208.1093636</c:v>
                </c:pt>
                <c:pt idx="6">
                  <c:v>2223954126.4848361</c:v>
                </c:pt>
                <c:pt idx="7">
                  <c:v>2136055732.6962638</c:v>
                </c:pt>
                <c:pt idx="8">
                  <c:v>2105626721.3484635</c:v>
                </c:pt>
                <c:pt idx="9">
                  <c:v>2125853432.4772711</c:v>
                </c:pt>
                <c:pt idx="10">
                  <c:v>2044557350.4545755</c:v>
                </c:pt>
                <c:pt idx="11">
                  <c:v>2283878581.3259006</c:v>
                </c:pt>
                <c:pt idx="12">
                  <c:v>1848965047.8465724</c:v>
                </c:pt>
                <c:pt idx="13">
                  <c:v>1898185574.0925076</c:v>
                </c:pt>
                <c:pt idx="14">
                  <c:v>2184755446.8113346</c:v>
                </c:pt>
                <c:pt idx="15">
                  <c:v>2182099276.6606941</c:v>
                </c:pt>
                <c:pt idx="16">
                  <c:v>2386393101.0684185</c:v>
                </c:pt>
                <c:pt idx="17">
                  <c:v>2406142229.7431812</c:v>
                </c:pt>
                <c:pt idx="18">
                  <c:v>2511085445.7495518</c:v>
                </c:pt>
                <c:pt idx="19">
                  <c:v>2418394213.8164444</c:v>
                </c:pt>
                <c:pt idx="20">
                  <c:v>2394603790.8288536</c:v>
                </c:pt>
                <c:pt idx="21">
                  <c:v>2449376079.6336851</c:v>
                </c:pt>
                <c:pt idx="22">
                  <c:v>2346182095.6931448</c:v>
                </c:pt>
                <c:pt idx="23">
                  <c:v>2518532862.8309774</c:v>
                </c:pt>
                <c:pt idx="24">
                  <c:v>1959388766</c:v>
                </c:pt>
                <c:pt idx="25">
                  <c:v>2094471856</c:v>
                </c:pt>
                <c:pt idx="26">
                  <c:v>2453453776</c:v>
                </c:pt>
                <c:pt idx="27">
                  <c:v>2476249148</c:v>
                </c:pt>
                <c:pt idx="28">
                  <c:v>2666447126</c:v>
                </c:pt>
                <c:pt idx="29">
                  <c:v>2706651678</c:v>
                </c:pt>
                <c:pt idx="30">
                  <c:v>2800630198</c:v>
                </c:pt>
                <c:pt idx="31">
                  <c:v>2752603212</c:v>
                </c:pt>
                <c:pt idx="32">
                  <c:v>2759297120</c:v>
                </c:pt>
                <c:pt idx="33">
                  <c:v>2819453095</c:v>
                </c:pt>
                <c:pt idx="34">
                  <c:v>2707758172</c:v>
                </c:pt>
                <c:pt idx="35">
                  <c:v>3000839465</c:v>
                </c:pt>
                <c:pt idx="36">
                  <c:v>2474962458.0999999</c:v>
                </c:pt>
                <c:pt idx="37">
                  <c:v>2559729438.9300003</c:v>
                </c:pt>
                <c:pt idx="38">
                  <c:v>2854996029.7399998</c:v>
                </c:pt>
                <c:pt idx="39">
                  <c:v>2832466690.5100002</c:v>
                </c:pt>
                <c:pt idx="40">
                  <c:v>3083651796.0500002</c:v>
                </c:pt>
                <c:pt idx="41">
                  <c:v>3037807352.73</c:v>
                </c:pt>
                <c:pt idx="42">
                  <c:v>3238588710.4700003</c:v>
                </c:pt>
                <c:pt idx="43">
                  <c:v>3074032697.4000001</c:v>
                </c:pt>
                <c:pt idx="44">
                  <c:v>3058523459.8199997</c:v>
                </c:pt>
                <c:pt idx="45">
                  <c:v>3176190877.5499997</c:v>
                </c:pt>
                <c:pt idx="46">
                  <c:v>3029393289.96</c:v>
                </c:pt>
                <c:pt idx="47">
                  <c:v>3346417247.6700001</c:v>
                </c:pt>
                <c:pt idx="48" formatCode="#,##0_);\(#,##0\)">
                  <c:v>2755921001.96</c:v>
                </c:pt>
                <c:pt idx="49" formatCode="#,##0_);\(#,##0\)">
                  <c:v>2700780300.3200002</c:v>
                </c:pt>
                <c:pt idx="50" formatCode="#,##0_);\(#,##0\)">
                  <c:v>3033232423.2399998</c:v>
                </c:pt>
                <c:pt idx="51" formatCode="#,##0_);\(#,##0\)">
                  <c:v>3163531468.9099998</c:v>
                </c:pt>
                <c:pt idx="52" formatCode="#,##0_);\(#,##0\)">
                  <c:v>3344986039.79</c:v>
                </c:pt>
                <c:pt idx="53" formatCode="#,##0_);\(#,##0\)">
                  <c:v>3369714904.3299999</c:v>
                </c:pt>
                <c:pt idx="54" formatCode="#,##0_);\(#,##0\)">
                  <c:v>3499116988.6700001</c:v>
                </c:pt>
                <c:pt idx="55" formatCode="#,##0_);\(#,##0\)">
                  <c:v>3328761671.3499999</c:v>
                </c:pt>
                <c:pt idx="56" formatCode="#,##0_);\(#,##0\)">
                  <c:v>3366610086.0299997</c:v>
                </c:pt>
                <c:pt idx="57" formatCode="#,##0_);\(#,##0\)">
                  <c:v>3445889650.21</c:v>
                </c:pt>
                <c:pt idx="58" formatCode="#,##0_);\(#,##0\)">
                  <c:v>3210483713.02</c:v>
                </c:pt>
                <c:pt idx="59" formatCode="#,##0_);\(#,##0\)">
                  <c:v>3644763909.23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59-4A55-84DF-D27B82BF6755}"/>
            </c:ext>
          </c:extLst>
        </c:ser>
        <c:ser>
          <c:idx val="3"/>
          <c:order val="3"/>
          <c:tx>
            <c:strRef>
              <c:f>'Slika 19.'!$F$5</c:f>
              <c:strCache>
                <c:ptCount val="1"/>
                <c:pt idx="0">
                  <c:v>Inozemni izdavatelji, vrijednost transakcija – lijevo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'Slika 19.'!$B$6:$B$65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19.'!$F$6:$F$65</c:f>
              <c:numCache>
                <c:formatCode>#,##0</c:formatCode>
                <c:ptCount val="60"/>
                <c:pt idx="0">
                  <c:v>53327221.31528303</c:v>
                </c:pt>
                <c:pt idx="1">
                  <c:v>53824522.795142345</c:v>
                </c:pt>
                <c:pt idx="2">
                  <c:v>73785616.696529299</c:v>
                </c:pt>
                <c:pt idx="3">
                  <c:v>97060838.409980744</c:v>
                </c:pt>
                <c:pt idx="4">
                  <c:v>157514039.94956532</c:v>
                </c:pt>
                <c:pt idx="5">
                  <c:v>358038867.87444419</c:v>
                </c:pt>
                <c:pt idx="6">
                  <c:v>946630170.68153155</c:v>
                </c:pt>
                <c:pt idx="7">
                  <c:v>1269711054.2172673</c:v>
                </c:pt>
                <c:pt idx="8">
                  <c:v>605939672.83827722</c:v>
                </c:pt>
                <c:pt idx="9">
                  <c:v>218492011.54688433</c:v>
                </c:pt>
                <c:pt idx="10">
                  <c:v>95973106.775499359</c:v>
                </c:pt>
                <c:pt idx="11">
                  <c:v>110420029.33174065</c:v>
                </c:pt>
                <c:pt idx="12">
                  <c:v>94547666.06941402</c:v>
                </c:pt>
                <c:pt idx="13">
                  <c:v>92325683.721547544</c:v>
                </c:pt>
                <c:pt idx="14">
                  <c:v>119484961.04585573</c:v>
                </c:pt>
                <c:pt idx="15">
                  <c:v>236664754.26372021</c:v>
                </c:pt>
                <c:pt idx="16">
                  <c:v>362517779.28196961</c:v>
                </c:pt>
                <c:pt idx="17">
                  <c:v>755103303.73614705</c:v>
                </c:pt>
                <c:pt idx="18">
                  <c:v>1360976280.9741852</c:v>
                </c:pt>
                <c:pt idx="19">
                  <c:v>1506105781.4055345</c:v>
                </c:pt>
                <c:pt idx="20">
                  <c:v>711630155.28568578</c:v>
                </c:pt>
                <c:pt idx="21">
                  <c:v>289787484.50461209</c:v>
                </c:pt>
                <c:pt idx="22">
                  <c:v>136583597.58444488</c:v>
                </c:pt>
                <c:pt idx="23">
                  <c:v>141369838.74178776</c:v>
                </c:pt>
                <c:pt idx="24">
                  <c:v>127776555</c:v>
                </c:pt>
                <c:pt idx="25">
                  <c:v>119046121</c:v>
                </c:pt>
                <c:pt idx="26">
                  <c:v>155473970</c:v>
                </c:pt>
                <c:pt idx="27">
                  <c:v>286517749</c:v>
                </c:pt>
                <c:pt idx="28">
                  <c:v>441961443</c:v>
                </c:pt>
                <c:pt idx="29">
                  <c:v>790609687</c:v>
                </c:pt>
                <c:pt idx="30">
                  <c:v>1352290945</c:v>
                </c:pt>
                <c:pt idx="31">
                  <c:v>1451760427</c:v>
                </c:pt>
                <c:pt idx="32">
                  <c:v>746099141</c:v>
                </c:pt>
                <c:pt idx="33">
                  <c:v>323885881</c:v>
                </c:pt>
                <c:pt idx="34">
                  <c:v>154470795</c:v>
                </c:pt>
                <c:pt idx="35">
                  <c:v>178274085</c:v>
                </c:pt>
                <c:pt idx="36">
                  <c:v>156634323.82000002</c:v>
                </c:pt>
                <c:pt idx="37">
                  <c:v>143427702</c:v>
                </c:pt>
                <c:pt idx="38">
                  <c:v>197758757.74000004</c:v>
                </c:pt>
                <c:pt idx="39">
                  <c:v>298720396.36000001</c:v>
                </c:pt>
                <c:pt idx="40">
                  <c:v>524348167.35000002</c:v>
                </c:pt>
                <c:pt idx="41">
                  <c:v>783638048.08000004</c:v>
                </c:pt>
                <c:pt idx="42">
                  <c:v>1378690681.5799999</c:v>
                </c:pt>
                <c:pt idx="43">
                  <c:v>1465923180.1800001</c:v>
                </c:pt>
                <c:pt idx="44">
                  <c:v>741786318.48000002</c:v>
                </c:pt>
                <c:pt idx="45">
                  <c:v>350266128.88999999</c:v>
                </c:pt>
                <c:pt idx="46">
                  <c:v>185115032.72</c:v>
                </c:pt>
                <c:pt idx="47">
                  <c:v>207328015.34999996</c:v>
                </c:pt>
                <c:pt idx="48" formatCode="#,##0_);\(#,##0\)">
                  <c:v>183793261.55000001</c:v>
                </c:pt>
                <c:pt idx="49" formatCode="#,##0_);\(#,##0\)">
                  <c:v>158163108.09999996</c:v>
                </c:pt>
                <c:pt idx="50" formatCode="#,##0_);\(#,##0\)">
                  <c:v>191561070.55000004</c:v>
                </c:pt>
                <c:pt idx="51" formatCode="#,##0_);\(#,##0\)">
                  <c:v>343365106.71999991</c:v>
                </c:pt>
                <c:pt idx="52" formatCode="#,##0_);\(#,##0\)">
                  <c:v>481758903.87999994</c:v>
                </c:pt>
                <c:pt idx="53" formatCode="#,##0_);\(#,##0\)">
                  <c:v>870223212.51000011</c:v>
                </c:pt>
                <c:pt idx="54" formatCode="#,##0_);\(#,##0\)">
                  <c:v>1349317265.3500001</c:v>
                </c:pt>
                <c:pt idx="55" formatCode="#,##0_);\(#,##0\)">
                  <c:v>1454512034.9000003</c:v>
                </c:pt>
                <c:pt idx="56" formatCode="#,##0_);\(#,##0\)">
                  <c:v>780649498.95999992</c:v>
                </c:pt>
                <c:pt idx="57" formatCode="#,##0_);\(#,##0\)">
                  <c:v>371457653.50999999</c:v>
                </c:pt>
                <c:pt idx="58" formatCode="#,##0_);\(#,##0\)">
                  <c:v>193610056.53000006</c:v>
                </c:pt>
                <c:pt idx="59" formatCode="#,##0_);\(#,##0\)">
                  <c:v>230813718.35999998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59-4A55-84DF-D27B82BF6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4768"/>
        <c:axId val="172335328"/>
      </c:lineChart>
      <c:lineChart>
        <c:grouping val="standard"/>
        <c:varyColors val="0"/>
        <c:ser>
          <c:idx val="0"/>
          <c:order val="0"/>
          <c:tx>
            <c:strRef>
              <c:f>'Slika 19.'!$C$5</c:f>
              <c:strCache>
                <c:ptCount val="1"/>
                <c:pt idx="0">
                  <c:v>Hrvatski izdavatelji, broj transakcija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'Slika 19.'!$B$6:$B$65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19.'!$C$6:$C$65</c:f>
              <c:numCache>
                <c:formatCode>#,##0</c:formatCode>
                <c:ptCount val="60"/>
                <c:pt idx="0">
                  <c:v>37483067</c:v>
                </c:pt>
                <c:pt idx="1">
                  <c:v>38252060</c:v>
                </c:pt>
                <c:pt idx="2">
                  <c:v>43151426</c:v>
                </c:pt>
                <c:pt idx="3">
                  <c:v>40958805</c:v>
                </c:pt>
                <c:pt idx="4">
                  <c:v>45234616</c:v>
                </c:pt>
                <c:pt idx="5">
                  <c:v>46202887</c:v>
                </c:pt>
                <c:pt idx="6">
                  <c:v>47027706</c:v>
                </c:pt>
                <c:pt idx="7">
                  <c:v>44971646</c:v>
                </c:pt>
                <c:pt idx="8">
                  <c:v>45377851</c:v>
                </c:pt>
                <c:pt idx="9">
                  <c:v>46449605</c:v>
                </c:pt>
                <c:pt idx="10">
                  <c:v>43937507</c:v>
                </c:pt>
                <c:pt idx="11">
                  <c:v>48795955</c:v>
                </c:pt>
                <c:pt idx="12">
                  <c:v>41594616</c:v>
                </c:pt>
                <c:pt idx="13">
                  <c:v>41690929</c:v>
                </c:pt>
                <c:pt idx="14">
                  <c:v>47625629</c:v>
                </c:pt>
                <c:pt idx="15">
                  <c:v>46949799</c:v>
                </c:pt>
                <c:pt idx="16">
                  <c:v>52068606</c:v>
                </c:pt>
                <c:pt idx="17">
                  <c:v>52060596</c:v>
                </c:pt>
                <c:pt idx="18">
                  <c:v>53238017</c:v>
                </c:pt>
                <c:pt idx="19">
                  <c:v>51458807</c:v>
                </c:pt>
                <c:pt idx="20">
                  <c:v>52262039</c:v>
                </c:pt>
                <c:pt idx="21">
                  <c:v>54690254</c:v>
                </c:pt>
                <c:pt idx="22">
                  <c:v>51435227</c:v>
                </c:pt>
                <c:pt idx="23">
                  <c:v>54501415</c:v>
                </c:pt>
                <c:pt idx="24">
                  <c:v>48228582</c:v>
                </c:pt>
                <c:pt idx="25">
                  <c:v>49653673</c:v>
                </c:pt>
                <c:pt idx="26">
                  <c:v>57219842</c:v>
                </c:pt>
                <c:pt idx="27">
                  <c:v>55039125</c:v>
                </c:pt>
                <c:pt idx="28">
                  <c:v>58968709</c:v>
                </c:pt>
                <c:pt idx="29">
                  <c:v>58649306</c:v>
                </c:pt>
                <c:pt idx="30">
                  <c:v>58678610</c:v>
                </c:pt>
                <c:pt idx="31">
                  <c:v>56580098</c:v>
                </c:pt>
                <c:pt idx="32">
                  <c:v>58198295</c:v>
                </c:pt>
                <c:pt idx="33">
                  <c:v>59937577</c:v>
                </c:pt>
                <c:pt idx="34">
                  <c:v>56195042</c:v>
                </c:pt>
                <c:pt idx="35">
                  <c:v>61006197</c:v>
                </c:pt>
                <c:pt idx="36">
                  <c:v>53091727</c:v>
                </c:pt>
                <c:pt idx="37">
                  <c:v>55008689</c:v>
                </c:pt>
                <c:pt idx="38">
                  <c:v>61064426</c:v>
                </c:pt>
                <c:pt idx="39">
                  <c:v>58536394</c:v>
                </c:pt>
                <c:pt idx="40">
                  <c:v>63309728</c:v>
                </c:pt>
                <c:pt idx="41">
                  <c:v>62214325</c:v>
                </c:pt>
                <c:pt idx="42">
                  <c:v>64468217</c:v>
                </c:pt>
                <c:pt idx="43">
                  <c:v>61309568</c:v>
                </c:pt>
                <c:pt idx="44">
                  <c:v>61504924</c:v>
                </c:pt>
                <c:pt idx="45">
                  <c:v>65112709</c:v>
                </c:pt>
                <c:pt idx="46">
                  <c:v>60694528</c:v>
                </c:pt>
                <c:pt idx="47">
                  <c:v>64429821</c:v>
                </c:pt>
                <c:pt idx="48" formatCode="#,##0_);\(#,##0\)">
                  <c:v>56949477</c:v>
                </c:pt>
                <c:pt idx="49" formatCode="#,##0_);\(#,##0\)">
                  <c:v>54982633</c:v>
                </c:pt>
                <c:pt idx="50" formatCode="#,##0_);\(#,##0\)">
                  <c:v>61907722</c:v>
                </c:pt>
                <c:pt idx="51" formatCode="#,##0_);\(#,##0\)">
                  <c:v>62470558</c:v>
                </c:pt>
                <c:pt idx="52" formatCode="#,##0_);\(#,##0\)">
                  <c:v>65469027</c:v>
                </c:pt>
                <c:pt idx="53" formatCode="#,##0_);\(#,##0\)">
                  <c:v>64972630</c:v>
                </c:pt>
                <c:pt idx="54" formatCode="#,##0_);\(#,##0\)">
                  <c:v>66577398</c:v>
                </c:pt>
                <c:pt idx="55" formatCode="#,##0_);\(#,##0\)">
                  <c:v>62695670</c:v>
                </c:pt>
                <c:pt idx="56" formatCode="#,##0_);\(#,##0\)">
                  <c:v>64542797</c:v>
                </c:pt>
                <c:pt idx="57" formatCode="#,##0_);\(#,##0\)">
                  <c:v>67350592</c:v>
                </c:pt>
                <c:pt idx="58" formatCode="#,##0_);\(#,##0\)">
                  <c:v>61914784</c:v>
                </c:pt>
                <c:pt idx="59" formatCode="#,##0_);\(#,##0\)">
                  <c:v>68024433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59-4A55-84DF-D27B82BF6755}"/>
            </c:ext>
          </c:extLst>
        </c:ser>
        <c:ser>
          <c:idx val="2"/>
          <c:order val="2"/>
          <c:tx>
            <c:strRef>
              <c:f>'Slika 19.'!$E$5</c:f>
              <c:strCache>
                <c:ptCount val="1"/>
                <c:pt idx="0">
                  <c:v>Inozemni izdavatelji, broj transakcija – desno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'Slika 19.'!$B$6:$B$65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19.'!$E$6:$E$65</c:f>
              <c:numCache>
                <c:formatCode>#,##0</c:formatCode>
                <c:ptCount val="60"/>
                <c:pt idx="0">
                  <c:v>973897</c:v>
                </c:pt>
                <c:pt idx="1">
                  <c:v>976922</c:v>
                </c:pt>
                <c:pt idx="2">
                  <c:v>1268068</c:v>
                </c:pt>
                <c:pt idx="3">
                  <c:v>1655726</c:v>
                </c:pt>
                <c:pt idx="4">
                  <c:v>2558426</c:v>
                </c:pt>
                <c:pt idx="5">
                  <c:v>5538925</c:v>
                </c:pt>
                <c:pt idx="6">
                  <c:v>14575688</c:v>
                </c:pt>
                <c:pt idx="7">
                  <c:v>19015909</c:v>
                </c:pt>
                <c:pt idx="8">
                  <c:v>9632606</c:v>
                </c:pt>
                <c:pt idx="9">
                  <c:v>3915788</c:v>
                </c:pt>
                <c:pt idx="10">
                  <c:v>1914832</c:v>
                </c:pt>
                <c:pt idx="11">
                  <c:v>2145822</c:v>
                </c:pt>
                <c:pt idx="12">
                  <c:v>1877493</c:v>
                </c:pt>
                <c:pt idx="13">
                  <c:v>1812766</c:v>
                </c:pt>
                <c:pt idx="14">
                  <c:v>2329125</c:v>
                </c:pt>
                <c:pt idx="15">
                  <c:v>4457964</c:v>
                </c:pt>
                <c:pt idx="16">
                  <c:v>6527457</c:v>
                </c:pt>
                <c:pt idx="17">
                  <c:v>12400859</c:v>
                </c:pt>
                <c:pt idx="18">
                  <c:v>22788790</c:v>
                </c:pt>
                <c:pt idx="19">
                  <c:v>25111516</c:v>
                </c:pt>
                <c:pt idx="20">
                  <c:v>13107457</c:v>
                </c:pt>
                <c:pt idx="21">
                  <c:v>6089861</c:v>
                </c:pt>
                <c:pt idx="22">
                  <c:v>3052839</c:v>
                </c:pt>
                <c:pt idx="23">
                  <c:v>3187186</c:v>
                </c:pt>
                <c:pt idx="24">
                  <c:v>2622330</c:v>
                </c:pt>
                <c:pt idx="25">
                  <c:v>2364807</c:v>
                </c:pt>
                <c:pt idx="26">
                  <c:v>3056852</c:v>
                </c:pt>
                <c:pt idx="27">
                  <c:v>5504068</c:v>
                </c:pt>
                <c:pt idx="28">
                  <c:v>8115788</c:v>
                </c:pt>
                <c:pt idx="29">
                  <c:v>13678647</c:v>
                </c:pt>
                <c:pt idx="30">
                  <c:v>23943374</c:v>
                </c:pt>
                <c:pt idx="31">
                  <c:v>25061541</c:v>
                </c:pt>
                <c:pt idx="32">
                  <c:v>13714819</c:v>
                </c:pt>
                <c:pt idx="33">
                  <c:v>6389964</c:v>
                </c:pt>
                <c:pt idx="34">
                  <c:v>3155016</c:v>
                </c:pt>
                <c:pt idx="35">
                  <c:v>3645908</c:v>
                </c:pt>
                <c:pt idx="36">
                  <c:v>3059165</c:v>
                </c:pt>
                <c:pt idx="37">
                  <c:v>2883181</c:v>
                </c:pt>
                <c:pt idx="38">
                  <c:v>3970864</c:v>
                </c:pt>
                <c:pt idx="39">
                  <c:v>6199943</c:v>
                </c:pt>
                <c:pt idx="40">
                  <c:v>10159426</c:v>
                </c:pt>
                <c:pt idx="41">
                  <c:v>14944017</c:v>
                </c:pt>
                <c:pt idx="42">
                  <c:v>26414391</c:v>
                </c:pt>
                <c:pt idx="43">
                  <c:v>27670380</c:v>
                </c:pt>
                <c:pt idx="44">
                  <c:v>15357296</c:v>
                </c:pt>
                <c:pt idx="45">
                  <c:v>7976514</c:v>
                </c:pt>
                <c:pt idx="46">
                  <c:v>4648302</c:v>
                </c:pt>
                <c:pt idx="47">
                  <c:v>5067665</c:v>
                </c:pt>
                <c:pt idx="48" formatCode="#,##0_);\(#,##0\)">
                  <c:v>4519514</c:v>
                </c:pt>
                <c:pt idx="49" formatCode="#,##0_);\(#,##0\)">
                  <c:v>4162495</c:v>
                </c:pt>
                <c:pt idx="50" formatCode="#,##0_);\(#,##0\)">
                  <c:v>5199667</c:v>
                </c:pt>
                <c:pt idx="51" formatCode="#,##0_);\(#,##0\)">
                  <c:v>8570333</c:v>
                </c:pt>
                <c:pt idx="52" formatCode="#,##0_);\(#,##0\)">
                  <c:v>11441853</c:v>
                </c:pt>
                <c:pt idx="53" formatCode="#,##0_);\(#,##0\)">
                  <c:v>18558065</c:v>
                </c:pt>
                <c:pt idx="54" formatCode="#,##0_);\(#,##0\)">
                  <c:v>29064764</c:v>
                </c:pt>
                <c:pt idx="55" formatCode="#,##0_);\(#,##0\)">
                  <c:v>30680900</c:v>
                </c:pt>
                <c:pt idx="56" formatCode="#,##0_);\(#,##0\)">
                  <c:v>18768730</c:v>
                </c:pt>
                <c:pt idx="57" formatCode="#,##0_);\(#,##0\)">
                  <c:v>11191987</c:v>
                </c:pt>
                <c:pt idx="58" formatCode="#,##0_);\(#,##0\)">
                  <c:v>7448979</c:v>
                </c:pt>
                <c:pt idx="59" formatCode="#,##0_);\(#,##0\)">
                  <c:v>7967436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59-4A55-84DF-D27B82BF6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6448"/>
        <c:axId val="172335888"/>
      </c:lineChart>
      <c:catAx>
        <c:axId val="17233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5328"/>
        <c:crosses val="autoZero"/>
        <c:auto val="1"/>
        <c:lblAlgn val="ctr"/>
        <c:lblOffset val="100"/>
        <c:tickLblSkip val="2"/>
        <c:noMultiLvlLbl val="1"/>
      </c:catAx>
      <c:valAx>
        <c:axId val="1723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476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33588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6448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336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3588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82552211427494"/>
          <c:y val="4.7406214931023448E-2"/>
          <c:w val="0.75234895577145011"/>
          <c:h val="0.60311797864801642"/>
        </c:manualLayout>
      </c:layout>
      <c:lineChart>
        <c:grouping val="standard"/>
        <c:varyColors val="0"/>
        <c:ser>
          <c:idx val="1"/>
          <c:order val="1"/>
          <c:tx>
            <c:strRef>
              <c:f>'Slika 20.'!$D$5</c:f>
              <c:strCache>
                <c:ptCount val="1"/>
                <c:pt idx="0">
                  <c:v>Potrošač (vrijednost transakcija)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'Slika 20.'!$B$6:$B$17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20.'!$D$6:$D$17</c:f>
              <c:numCache>
                <c:formatCode>#,##0_);\(#,##0\)</c:formatCode>
                <c:ptCount val="12"/>
                <c:pt idx="0">
                  <c:v>2431515643</c:v>
                </c:pt>
                <c:pt idx="1">
                  <c:v>2371741112</c:v>
                </c:pt>
                <c:pt idx="2">
                  <c:v>2655334479</c:v>
                </c:pt>
                <c:pt idx="3">
                  <c:v>2762303850</c:v>
                </c:pt>
                <c:pt idx="4">
                  <c:v>2909281291</c:v>
                </c:pt>
                <c:pt idx="5">
                  <c:v>2901287910</c:v>
                </c:pt>
                <c:pt idx="6">
                  <c:v>2991410446</c:v>
                </c:pt>
                <c:pt idx="7">
                  <c:v>2858847562</c:v>
                </c:pt>
                <c:pt idx="8">
                  <c:v>2896535430</c:v>
                </c:pt>
                <c:pt idx="9">
                  <c:v>2993510278</c:v>
                </c:pt>
                <c:pt idx="10">
                  <c:v>2814350189</c:v>
                </c:pt>
                <c:pt idx="11">
                  <c:v>3197068124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07-4BB0-9C7F-CA4C89EEADE1}"/>
            </c:ext>
          </c:extLst>
        </c:ser>
        <c:ser>
          <c:idx val="3"/>
          <c:order val="3"/>
          <c:tx>
            <c:strRef>
              <c:f>'Slika 20.'!$F$5</c:f>
              <c:strCache>
                <c:ptCount val="1"/>
                <c:pt idx="0">
                  <c:v>Nepotrošač (vrijednost transakcija) – lijevo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'Slika 20.'!$B$6:$B$17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20.'!$F$6:$F$17</c:f>
              <c:numCache>
                <c:formatCode>#,##0_);\(#,##0\)</c:formatCode>
                <c:ptCount val="12"/>
                <c:pt idx="0">
                  <c:v>324012788</c:v>
                </c:pt>
                <c:pt idx="1">
                  <c:v>328629773</c:v>
                </c:pt>
                <c:pt idx="2">
                  <c:v>377284197</c:v>
                </c:pt>
                <c:pt idx="3">
                  <c:v>400519864</c:v>
                </c:pt>
                <c:pt idx="4">
                  <c:v>434603683</c:v>
                </c:pt>
                <c:pt idx="5">
                  <c:v>467067465</c:v>
                </c:pt>
                <c:pt idx="6">
                  <c:v>506133670</c:v>
                </c:pt>
                <c:pt idx="7">
                  <c:v>468084200</c:v>
                </c:pt>
                <c:pt idx="8">
                  <c:v>467917870</c:v>
                </c:pt>
                <c:pt idx="9">
                  <c:v>449694095</c:v>
                </c:pt>
                <c:pt idx="10">
                  <c:v>393065835</c:v>
                </c:pt>
                <c:pt idx="11">
                  <c:v>443796068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07-4BB0-9C7F-CA4C89EEA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86640"/>
        <c:axId val="173387200"/>
      </c:lineChart>
      <c:lineChart>
        <c:grouping val="standard"/>
        <c:varyColors val="0"/>
        <c:ser>
          <c:idx val="0"/>
          <c:order val="0"/>
          <c:tx>
            <c:strRef>
              <c:f>'Slika 20.'!$C$5</c:f>
              <c:strCache>
                <c:ptCount val="1"/>
                <c:pt idx="0">
                  <c:v>Potrošač (broj transakcija)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'Slika 20.'!$B$6:$B$17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20.'!$C$6:$C$17</c:f>
              <c:numCache>
                <c:formatCode>#,##0</c:formatCode>
                <c:ptCount val="12"/>
                <c:pt idx="0">
                  <c:v>54942010</c:v>
                </c:pt>
                <c:pt idx="1">
                  <c:v>52948890</c:v>
                </c:pt>
                <c:pt idx="2">
                  <c:v>59651272</c:v>
                </c:pt>
                <c:pt idx="3">
                  <c:v>60135848</c:v>
                </c:pt>
                <c:pt idx="4">
                  <c:v>62960940</c:v>
                </c:pt>
                <c:pt idx="5">
                  <c:v>62440097</c:v>
                </c:pt>
                <c:pt idx="6">
                  <c:v>63922854</c:v>
                </c:pt>
                <c:pt idx="7">
                  <c:v>60353968</c:v>
                </c:pt>
                <c:pt idx="8">
                  <c:v>62016773</c:v>
                </c:pt>
                <c:pt idx="9">
                  <c:v>64778004</c:v>
                </c:pt>
                <c:pt idx="10">
                  <c:v>59630978</c:v>
                </c:pt>
                <c:pt idx="11">
                  <c:v>65605391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07-4BB0-9C7F-CA4C89EEADE1}"/>
            </c:ext>
          </c:extLst>
        </c:ser>
        <c:ser>
          <c:idx val="2"/>
          <c:order val="2"/>
          <c:tx>
            <c:strRef>
              <c:f>'Slika 20.'!$E$5</c:f>
              <c:strCache>
                <c:ptCount val="1"/>
                <c:pt idx="0">
                  <c:v>Nepotrošač (broj transakcija) – desno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'Slika 20.'!$B$6:$B$17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20.'!$E$6:$E$17</c:f>
              <c:numCache>
                <c:formatCode>#,##0</c:formatCode>
                <c:ptCount val="12"/>
                <c:pt idx="0">
                  <c:v>1996411</c:v>
                </c:pt>
                <c:pt idx="1">
                  <c:v>2021198</c:v>
                </c:pt>
                <c:pt idx="2">
                  <c:v>2236879</c:v>
                </c:pt>
                <c:pt idx="3">
                  <c:v>2313124</c:v>
                </c:pt>
                <c:pt idx="4">
                  <c:v>2477631</c:v>
                </c:pt>
                <c:pt idx="5">
                  <c:v>2496100</c:v>
                </c:pt>
                <c:pt idx="6">
                  <c:v>2610376</c:v>
                </c:pt>
                <c:pt idx="7">
                  <c:v>2288078</c:v>
                </c:pt>
                <c:pt idx="8">
                  <c:v>2462738</c:v>
                </c:pt>
                <c:pt idx="9">
                  <c:v>2491821</c:v>
                </c:pt>
                <c:pt idx="10">
                  <c:v>2188662</c:v>
                </c:pt>
                <c:pt idx="11">
                  <c:v>2301452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07-4BB0-9C7F-CA4C89EEA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88320"/>
        <c:axId val="173387760"/>
      </c:lineChart>
      <c:dateAx>
        <c:axId val="173386640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87200"/>
        <c:crosses val="autoZero"/>
        <c:auto val="1"/>
        <c:lblOffset val="100"/>
        <c:baseTimeUnit val="months"/>
        <c:majorUnit val="1"/>
        <c:majorTimeUnit val="months"/>
      </c:dateAx>
      <c:valAx>
        <c:axId val="17338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8664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6.131960097882222E-3"/>
                <c:y val="4.7406130837418903E-2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sz="800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338776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8832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dateAx>
        <c:axId val="173388320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one"/>
        <c:crossAx val="1733877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154125302961149E-2"/>
          <c:y val="0.85986985589065501"/>
          <c:w val="0.88934677222710701"/>
          <c:h val="0.119346547151286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21.'!$D$5</c:f>
              <c:strCache>
                <c:ptCount val="1"/>
                <c:pt idx="0">
                  <c:v>Potrošač (vrijednost transakcija)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'Slika 21.'!$B$6:$B$17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21.'!$D$6:$D$17</c:f>
              <c:numCache>
                <c:formatCode>#,##0</c:formatCode>
                <c:ptCount val="12"/>
                <c:pt idx="0">
                  <c:v>166328487</c:v>
                </c:pt>
                <c:pt idx="1">
                  <c:v>140603289</c:v>
                </c:pt>
                <c:pt idx="2">
                  <c:v>167917717</c:v>
                </c:pt>
                <c:pt idx="3">
                  <c:v>306733384</c:v>
                </c:pt>
                <c:pt idx="4">
                  <c:v>428424325</c:v>
                </c:pt>
                <c:pt idx="5">
                  <c:v>789147020</c:v>
                </c:pt>
                <c:pt idx="6">
                  <c:v>1226932570</c:v>
                </c:pt>
                <c:pt idx="7">
                  <c:v>1322159906</c:v>
                </c:pt>
                <c:pt idx="8">
                  <c:v>702916652</c:v>
                </c:pt>
                <c:pt idx="9">
                  <c:v>329049231</c:v>
                </c:pt>
                <c:pt idx="10">
                  <c:v>170517888</c:v>
                </c:pt>
                <c:pt idx="11">
                  <c:v>207090313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77-49D0-88EF-507D92E357D7}"/>
            </c:ext>
          </c:extLst>
        </c:ser>
        <c:ser>
          <c:idx val="3"/>
          <c:order val="3"/>
          <c:tx>
            <c:strRef>
              <c:f>'Slika 21.'!$F$5</c:f>
              <c:strCache>
                <c:ptCount val="1"/>
                <c:pt idx="0">
                  <c:v>Nepotrošač  (vrijednost transakcija) – lijevo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'Slika 21.'!$B$6:$B$17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21.'!$F$6:$F$17</c:f>
              <c:numCache>
                <c:formatCode>#,##0</c:formatCode>
                <c:ptCount val="12"/>
                <c:pt idx="0">
                  <c:v>14500533</c:v>
                </c:pt>
                <c:pt idx="1">
                  <c:v>14187460</c:v>
                </c:pt>
                <c:pt idx="2">
                  <c:v>19240244</c:v>
                </c:pt>
                <c:pt idx="3">
                  <c:v>31365728</c:v>
                </c:pt>
                <c:pt idx="4">
                  <c:v>48930497</c:v>
                </c:pt>
                <c:pt idx="5">
                  <c:v>77152443</c:v>
                </c:pt>
                <c:pt idx="6">
                  <c:v>116451800</c:v>
                </c:pt>
                <c:pt idx="7">
                  <c:v>126613002</c:v>
                </c:pt>
                <c:pt idx="8">
                  <c:v>72334498</c:v>
                </c:pt>
                <c:pt idx="9">
                  <c:v>36961728</c:v>
                </c:pt>
                <c:pt idx="10">
                  <c:v>16973486</c:v>
                </c:pt>
                <c:pt idx="11">
                  <c:v>16230894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77-49D0-88EF-507D92E35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3360"/>
        <c:axId val="173393920"/>
      </c:lineChart>
      <c:lineChart>
        <c:grouping val="standard"/>
        <c:varyColors val="0"/>
        <c:ser>
          <c:idx val="0"/>
          <c:order val="0"/>
          <c:tx>
            <c:strRef>
              <c:f>'Slika 21.'!$C$5</c:f>
              <c:strCache>
                <c:ptCount val="1"/>
                <c:pt idx="0">
                  <c:v>Potrošač (broj transakcija)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'Slika 21.'!$B$6:$B$17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21.'!$C$6:$C$17</c:f>
              <c:numCache>
                <c:formatCode>#,##0</c:formatCode>
                <c:ptCount val="12"/>
                <c:pt idx="0">
                  <c:v>3899227</c:v>
                </c:pt>
                <c:pt idx="1">
                  <c:v>3493198</c:v>
                </c:pt>
                <c:pt idx="2">
                  <c:v>4295347</c:v>
                </c:pt>
                <c:pt idx="3">
                  <c:v>7509672</c:v>
                </c:pt>
                <c:pt idx="4">
                  <c:v>10256670</c:v>
                </c:pt>
                <c:pt idx="5">
                  <c:v>17232107</c:v>
                </c:pt>
                <c:pt idx="6">
                  <c:v>27428546</c:v>
                </c:pt>
                <c:pt idx="7">
                  <c:v>28975823</c:v>
                </c:pt>
                <c:pt idx="8">
                  <c:v>16906170</c:v>
                </c:pt>
                <c:pt idx="9">
                  <c:v>9322039</c:v>
                </c:pt>
                <c:pt idx="10">
                  <c:v>5720078</c:v>
                </c:pt>
                <c:pt idx="11">
                  <c:v>6383041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77-49D0-88EF-507D92E357D7}"/>
            </c:ext>
          </c:extLst>
        </c:ser>
        <c:ser>
          <c:idx val="2"/>
          <c:order val="2"/>
          <c:tx>
            <c:strRef>
              <c:f>'Slika 21.'!$E$5</c:f>
              <c:strCache>
                <c:ptCount val="1"/>
                <c:pt idx="0">
                  <c:v>Nepotrošač (broj transakcija) – desno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'Slika 21.'!$B$6:$B$17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21.'!$E$6:$E$17</c:f>
              <c:numCache>
                <c:formatCode>#,##0</c:formatCode>
                <c:ptCount val="12"/>
                <c:pt idx="0">
                  <c:v>181097</c:v>
                </c:pt>
                <c:pt idx="1">
                  <c:v>194076</c:v>
                </c:pt>
                <c:pt idx="2">
                  <c:v>228117</c:v>
                </c:pt>
                <c:pt idx="3">
                  <c:v>308981</c:v>
                </c:pt>
                <c:pt idx="4">
                  <c:v>406820</c:v>
                </c:pt>
                <c:pt idx="5">
                  <c:v>524768</c:v>
                </c:pt>
                <c:pt idx="6">
                  <c:v>666911</c:v>
                </c:pt>
                <c:pt idx="7">
                  <c:v>695850</c:v>
                </c:pt>
                <c:pt idx="8">
                  <c:v>516215</c:v>
                </c:pt>
                <c:pt idx="9">
                  <c:v>378117</c:v>
                </c:pt>
                <c:pt idx="10">
                  <c:v>245095</c:v>
                </c:pt>
                <c:pt idx="11">
                  <c:v>229282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77-49D0-88EF-507D92E35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5040"/>
        <c:axId val="173394480"/>
      </c:lineChart>
      <c:dateAx>
        <c:axId val="173393360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3920"/>
        <c:crosses val="autoZero"/>
        <c:auto val="1"/>
        <c:lblOffset val="100"/>
        <c:baseTimeUnit val="months"/>
      </c:dateAx>
      <c:valAx>
        <c:axId val="17339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336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339448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504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dateAx>
        <c:axId val="173395040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one"/>
        <c:crossAx val="1733944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23554416502628E-2"/>
          <c:y val="3.3523805501455659E-2"/>
          <c:w val="0.84184117841442974"/>
          <c:h val="0.75580979221706335"/>
        </c:manualLayout>
      </c:layout>
      <c:lineChart>
        <c:grouping val="standard"/>
        <c:varyColors val="0"/>
        <c:ser>
          <c:idx val="2"/>
          <c:order val="2"/>
          <c:tx>
            <c:strRef>
              <c:f>'Slika 22.'!$E$5</c:f>
              <c:strCache>
                <c:ptCount val="1"/>
                <c:pt idx="0">
                  <c:v>Vrijednost transakcija vlastitim karticama – lijevo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'Slika 22.'!$B$6:$B$65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22.'!$E$6:$E$65</c:f>
              <c:numCache>
                <c:formatCode>#,##0</c:formatCode>
                <c:ptCount val="60"/>
                <c:pt idx="0">
                  <c:v>1188190087.46</c:v>
                </c:pt>
                <c:pt idx="1">
                  <c:v>1231655545.2799997</c:v>
                </c:pt>
                <c:pt idx="2">
                  <c:v>1427640348.8500004</c:v>
                </c:pt>
                <c:pt idx="3">
                  <c:v>1354412457.9699998</c:v>
                </c:pt>
                <c:pt idx="4">
                  <c:v>1505346050.2599998</c:v>
                </c:pt>
                <c:pt idx="5">
                  <c:v>1522443258.8</c:v>
                </c:pt>
                <c:pt idx="6">
                  <c:v>1605557647.8499999</c:v>
                </c:pt>
                <c:pt idx="7">
                  <c:v>1530967053.22</c:v>
                </c:pt>
                <c:pt idx="8">
                  <c:v>1519806799.5999999</c:v>
                </c:pt>
                <c:pt idx="9">
                  <c:v>1517382565.1700001</c:v>
                </c:pt>
                <c:pt idx="10">
                  <c:v>1458930281.1900001</c:v>
                </c:pt>
                <c:pt idx="11">
                  <c:v>1613151180.7400005</c:v>
                </c:pt>
                <c:pt idx="12">
                  <c:v>1316080052.74</c:v>
                </c:pt>
                <c:pt idx="13">
                  <c:v>1363864484.25</c:v>
                </c:pt>
                <c:pt idx="14">
                  <c:v>1550005059.4500003</c:v>
                </c:pt>
                <c:pt idx="15">
                  <c:v>1538864440.6999998</c:v>
                </c:pt>
                <c:pt idx="16">
                  <c:v>1673876656.6800003</c:v>
                </c:pt>
                <c:pt idx="17">
                  <c:v>1671472781.1399999</c:v>
                </c:pt>
                <c:pt idx="18">
                  <c:v>1742449388.3699999</c:v>
                </c:pt>
                <c:pt idx="19">
                  <c:v>1670181625.9899988</c:v>
                </c:pt>
                <c:pt idx="20">
                  <c:v>1656844964.6799991</c:v>
                </c:pt>
                <c:pt idx="21">
                  <c:v>1689352170.1399996</c:v>
                </c:pt>
                <c:pt idx="22">
                  <c:v>1605232913.9999998</c:v>
                </c:pt>
                <c:pt idx="23">
                  <c:v>1643628124.0900011</c:v>
                </c:pt>
                <c:pt idx="24">
                  <c:v>1251648553.1399999</c:v>
                </c:pt>
                <c:pt idx="25">
                  <c:v>1411933741.45</c:v>
                </c:pt>
                <c:pt idx="26">
                  <c:v>1658993611.8199999</c:v>
                </c:pt>
                <c:pt idx="27">
                  <c:v>1675652197.21</c:v>
                </c:pt>
                <c:pt idx="28">
                  <c:v>1805845884.4000001</c:v>
                </c:pt>
                <c:pt idx="29">
                  <c:v>1823193043.7</c:v>
                </c:pt>
                <c:pt idx="30">
                  <c:v>1885065218.53</c:v>
                </c:pt>
                <c:pt idx="31">
                  <c:v>1846788513.4000001</c:v>
                </c:pt>
                <c:pt idx="32">
                  <c:v>1872523765.26</c:v>
                </c:pt>
                <c:pt idx="33">
                  <c:v>1914796953.04</c:v>
                </c:pt>
                <c:pt idx="34">
                  <c:v>1827398668.5700002</c:v>
                </c:pt>
                <c:pt idx="35">
                  <c:v>2016983267.24</c:v>
                </c:pt>
                <c:pt idx="36">
                  <c:v>1589330217.0999999</c:v>
                </c:pt>
                <c:pt idx="37">
                  <c:v>1650323267.9300001</c:v>
                </c:pt>
                <c:pt idx="38">
                  <c:v>1810163558.74</c:v>
                </c:pt>
                <c:pt idx="39">
                  <c:v>1814727835.3</c:v>
                </c:pt>
                <c:pt idx="40">
                  <c:v>1973706644.8399999</c:v>
                </c:pt>
                <c:pt idx="41">
                  <c:v>1927275847.73</c:v>
                </c:pt>
                <c:pt idx="42">
                  <c:v>2047047692.96</c:v>
                </c:pt>
                <c:pt idx="43">
                  <c:v>1934090202</c:v>
                </c:pt>
                <c:pt idx="44">
                  <c:v>1939633636.8199999</c:v>
                </c:pt>
                <c:pt idx="45">
                  <c:v>1944389425.8900001</c:v>
                </c:pt>
                <c:pt idx="46">
                  <c:v>1818733911.78</c:v>
                </c:pt>
                <c:pt idx="47">
                  <c:v>2036635931.1599998</c:v>
                </c:pt>
                <c:pt idx="48">
                  <c:v>1688990374</c:v>
                </c:pt>
                <c:pt idx="49">
                  <c:v>1669736776</c:v>
                </c:pt>
                <c:pt idx="50">
                  <c:v>1876785746</c:v>
                </c:pt>
                <c:pt idx="51">
                  <c:v>1969666239</c:v>
                </c:pt>
                <c:pt idx="52">
                  <c:v>2088999882</c:v>
                </c:pt>
                <c:pt idx="53">
                  <c:v>2089413691</c:v>
                </c:pt>
                <c:pt idx="54">
                  <c:v>2177310728</c:v>
                </c:pt>
                <c:pt idx="55">
                  <c:v>2068949475</c:v>
                </c:pt>
                <c:pt idx="56">
                  <c:v>2117988762</c:v>
                </c:pt>
                <c:pt idx="57">
                  <c:v>2150486108</c:v>
                </c:pt>
                <c:pt idx="58">
                  <c:v>1970103036</c:v>
                </c:pt>
                <c:pt idx="59">
                  <c:v>2280756435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39-4A2B-9A36-A1482B8556AF}"/>
            </c:ext>
          </c:extLst>
        </c:ser>
        <c:ser>
          <c:idx val="3"/>
          <c:order val="3"/>
          <c:tx>
            <c:strRef>
              <c:f>'Slika 22.'!$F$5</c:f>
              <c:strCache>
                <c:ptCount val="1"/>
                <c:pt idx="0">
                  <c:v>Vrijednost transakcija karticama ostalih hrvatskih izdavatelja – lijevo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'Slika 22.'!$B$6:$B$65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22.'!$F$6:$F$65</c:f>
              <c:numCache>
                <c:formatCode>#,##0</c:formatCode>
                <c:ptCount val="60"/>
                <c:pt idx="0">
                  <c:v>468116314.77999997</c:v>
                </c:pt>
                <c:pt idx="1">
                  <c:v>457487538.62000018</c:v>
                </c:pt>
                <c:pt idx="2">
                  <c:v>529120004.24999988</c:v>
                </c:pt>
                <c:pt idx="3">
                  <c:v>509671487.75</c:v>
                </c:pt>
                <c:pt idx="4">
                  <c:v>571392316.40999997</c:v>
                </c:pt>
                <c:pt idx="5">
                  <c:v>609395811.33000028</c:v>
                </c:pt>
                <c:pt idx="6">
                  <c:v>629745887.23999977</c:v>
                </c:pt>
                <c:pt idx="7">
                  <c:v>621308005.73999977</c:v>
                </c:pt>
                <c:pt idx="8">
                  <c:v>598158111.22000015</c:v>
                </c:pt>
                <c:pt idx="9">
                  <c:v>617131334.25999975</c:v>
                </c:pt>
                <c:pt idx="10">
                  <c:v>591331256.36000001</c:v>
                </c:pt>
                <c:pt idx="11">
                  <c:v>677525137.57000005</c:v>
                </c:pt>
                <c:pt idx="12">
                  <c:v>534642753.01000017</c:v>
                </c:pt>
                <c:pt idx="13">
                  <c:v>532466517.05000007</c:v>
                </c:pt>
                <c:pt idx="14">
                  <c:v>623060414.0400002</c:v>
                </c:pt>
                <c:pt idx="15">
                  <c:v>635336116.42999983</c:v>
                </c:pt>
                <c:pt idx="16">
                  <c:v>713000374.91000009</c:v>
                </c:pt>
                <c:pt idx="17">
                  <c:v>737113588.89000034</c:v>
                </c:pt>
                <c:pt idx="18">
                  <c:v>775907353.37000012</c:v>
                </c:pt>
                <c:pt idx="19">
                  <c:v>758698724.92000031</c:v>
                </c:pt>
                <c:pt idx="20">
                  <c:v>740612682.25000012</c:v>
                </c:pt>
                <c:pt idx="21">
                  <c:v>762128248.37999976</c:v>
                </c:pt>
                <c:pt idx="22">
                  <c:v>736926497.05999982</c:v>
                </c:pt>
                <c:pt idx="23">
                  <c:v>875801778.80999994</c:v>
                </c:pt>
                <c:pt idx="24">
                  <c:v>707740395</c:v>
                </c:pt>
                <c:pt idx="25">
                  <c:v>682539407</c:v>
                </c:pt>
                <c:pt idx="26">
                  <c:v>794460789</c:v>
                </c:pt>
                <c:pt idx="27">
                  <c:v>800597387</c:v>
                </c:pt>
                <c:pt idx="28">
                  <c:v>860602216</c:v>
                </c:pt>
                <c:pt idx="29">
                  <c:v>883463915</c:v>
                </c:pt>
                <c:pt idx="30">
                  <c:v>915570173</c:v>
                </c:pt>
                <c:pt idx="31">
                  <c:v>905821047</c:v>
                </c:pt>
                <c:pt idx="32">
                  <c:v>886783771</c:v>
                </c:pt>
                <c:pt idx="33">
                  <c:v>904659056</c:v>
                </c:pt>
                <c:pt idx="34">
                  <c:v>880374847</c:v>
                </c:pt>
                <c:pt idx="35">
                  <c:v>983881075</c:v>
                </c:pt>
                <c:pt idx="36">
                  <c:v>885632241</c:v>
                </c:pt>
                <c:pt idx="37">
                  <c:v>909406171</c:v>
                </c:pt>
                <c:pt idx="38">
                  <c:v>1044832471</c:v>
                </c:pt>
                <c:pt idx="39">
                  <c:v>1017738855.21</c:v>
                </c:pt>
                <c:pt idx="40">
                  <c:v>1109945151.21</c:v>
                </c:pt>
                <c:pt idx="41">
                  <c:v>1110531505</c:v>
                </c:pt>
                <c:pt idx="42">
                  <c:v>1191541017.51</c:v>
                </c:pt>
                <c:pt idx="43">
                  <c:v>1139942495.4000001</c:v>
                </c:pt>
                <c:pt idx="44">
                  <c:v>1118889823</c:v>
                </c:pt>
                <c:pt idx="45">
                  <c:v>1231801451.6600001</c:v>
                </c:pt>
                <c:pt idx="46">
                  <c:v>1210659378.1800001</c:v>
                </c:pt>
                <c:pt idx="47">
                  <c:v>1309781316.51</c:v>
                </c:pt>
                <c:pt idx="48">
                  <c:v>1066538057</c:v>
                </c:pt>
                <c:pt idx="49">
                  <c:v>1030634109</c:v>
                </c:pt>
                <c:pt idx="50">
                  <c:v>1155832930</c:v>
                </c:pt>
                <c:pt idx="51">
                  <c:v>1193157475</c:v>
                </c:pt>
                <c:pt idx="52">
                  <c:v>1254885092</c:v>
                </c:pt>
                <c:pt idx="53">
                  <c:v>1278941684</c:v>
                </c:pt>
                <c:pt idx="54">
                  <c:v>1320233388</c:v>
                </c:pt>
                <c:pt idx="55">
                  <c:v>1257982287</c:v>
                </c:pt>
                <c:pt idx="56">
                  <c:v>1246464538</c:v>
                </c:pt>
                <c:pt idx="57">
                  <c:v>1292718265</c:v>
                </c:pt>
                <c:pt idx="58">
                  <c:v>1237312988</c:v>
                </c:pt>
                <c:pt idx="59">
                  <c:v>1360107757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9-4A2B-9A36-A1482B855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9520"/>
        <c:axId val="173400080"/>
      </c:lineChart>
      <c:lineChart>
        <c:grouping val="standard"/>
        <c:varyColors val="0"/>
        <c:ser>
          <c:idx val="0"/>
          <c:order val="0"/>
          <c:tx>
            <c:strRef>
              <c:f>'Slika 22.'!$C$5</c:f>
              <c:strCache>
                <c:ptCount val="1"/>
                <c:pt idx="0">
                  <c:v>Broj transakcija vlastitim karticama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'Slika 22.'!$B$6:$B$65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22.'!$C$6:$C$65</c:f>
              <c:numCache>
                <c:formatCode>#,##0</c:formatCode>
                <c:ptCount val="60"/>
                <c:pt idx="0">
                  <c:v>16705691</c:v>
                </c:pt>
                <c:pt idx="1">
                  <c:v>17226723</c:v>
                </c:pt>
                <c:pt idx="2">
                  <c:v>19673235</c:v>
                </c:pt>
                <c:pt idx="3">
                  <c:v>18841479</c:v>
                </c:pt>
                <c:pt idx="4">
                  <c:v>20928619</c:v>
                </c:pt>
                <c:pt idx="5">
                  <c:v>20967845</c:v>
                </c:pt>
                <c:pt idx="6">
                  <c:v>21271223</c:v>
                </c:pt>
                <c:pt idx="7">
                  <c:v>20052585</c:v>
                </c:pt>
                <c:pt idx="8">
                  <c:v>20179521</c:v>
                </c:pt>
                <c:pt idx="9">
                  <c:v>20489435</c:v>
                </c:pt>
                <c:pt idx="10">
                  <c:v>19373001</c:v>
                </c:pt>
                <c:pt idx="11">
                  <c:v>21290833</c:v>
                </c:pt>
                <c:pt idx="12">
                  <c:v>18575976</c:v>
                </c:pt>
                <c:pt idx="13">
                  <c:v>18771842</c:v>
                </c:pt>
                <c:pt idx="14">
                  <c:v>21315983</c:v>
                </c:pt>
                <c:pt idx="15">
                  <c:v>20890785</c:v>
                </c:pt>
                <c:pt idx="16">
                  <c:v>22918772</c:v>
                </c:pt>
                <c:pt idx="17">
                  <c:v>22710072</c:v>
                </c:pt>
                <c:pt idx="18">
                  <c:v>23099767</c:v>
                </c:pt>
                <c:pt idx="19">
                  <c:v>22273680</c:v>
                </c:pt>
                <c:pt idx="20">
                  <c:v>22672092</c:v>
                </c:pt>
                <c:pt idx="21">
                  <c:v>23837407</c:v>
                </c:pt>
                <c:pt idx="22">
                  <c:v>22423637</c:v>
                </c:pt>
                <c:pt idx="23">
                  <c:v>22700386</c:v>
                </c:pt>
                <c:pt idx="24">
                  <c:v>20213387</c:v>
                </c:pt>
                <c:pt idx="25">
                  <c:v>21206969</c:v>
                </c:pt>
                <c:pt idx="26">
                  <c:v>24453967</c:v>
                </c:pt>
                <c:pt idx="27">
                  <c:v>23608414</c:v>
                </c:pt>
                <c:pt idx="28">
                  <c:v>25133780</c:v>
                </c:pt>
                <c:pt idx="29">
                  <c:v>24787043</c:v>
                </c:pt>
                <c:pt idx="30">
                  <c:v>24717926</c:v>
                </c:pt>
                <c:pt idx="31">
                  <c:v>23949323</c:v>
                </c:pt>
                <c:pt idx="32">
                  <c:v>24761964</c:v>
                </c:pt>
                <c:pt idx="33">
                  <c:v>25562173</c:v>
                </c:pt>
                <c:pt idx="34">
                  <c:v>24035336</c:v>
                </c:pt>
                <c:pt idx="35">
                  <c:v>25987549</c:v>
                </c:pt>
                <c:pt idx="36">
                  <c:v>20781445</c:v>
                </c:pt>
                <c:pt idx="37">
                  <c:v>21455906</c:v>
                </c:pt>
                <c:pt idx="38">
                  <c:v>23337964</c:v>
                </c:pt>
                <c:pt idx="39">
                  <c:v>22587462</c:v>
                </c:pt>
                <c:pt idx="40">
                  <c:v>24337588</c:v>
                </c:pt>
                <c:pt idx="41">
                  <c:v>23495670</c:v>
                </c:pt>
                <c:pt idx="42">
                  <c:v>23552735</c:v>
                </c:pt>
                <c:pt idx="43">
                  <c:v>22335054</c:v>
                </c:pt>
                <c:pt idx="44">
                  <c:v>22625978</c:v>
                </c:pt>
                <c:pt idx="45">
                  <c:v>22206341</c:v>
                </c:pt>
                <c:pt idx="46">
                  <c:v>20695298</c:v>
                </c:pt>
                <c:pt idx="47">
                  <c:v>22424831</c:v>
                </c:pt>
                <c:pt idx="48">
                  <c:v>19726658</c:v>
                </c:pt>
                <c:pt idx="49">
                  <c:v>19021402</c:v>
                </c:pt>
                <c:pt idx="50">
                  <c:v>21526681</c:v>
                </c:pt>
                <c:pt idx="51">
                  <c:v>22122794</c:v>
                </c:pt>
                <c:pt idx="52">
                  <c:v>23301805</c:v>
                </c:pt>
                <c:pt idx="53">
                  <c:v>22967756</c:v>
                </c:pt>
                <c:pt idx="54">
                  <c:v>23620474</c:v>
                </c:pt>
                <c:pt idx="55">
                  <c:v>22578977</c:v>
                </c:pt>
                <c:pt idx="56">
                  <c:v>23247016</c:v>
                </c:pt>
                <c:pt idx="57">
                  <c:v>24193529</c:v>
                </c:pt>
                <c:pt idx="58">
                  <c:v>22361626</c:v>
                </c:pt>
                <c:pt idx="59">
                  <c:v>25283303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39-4A2B-9A36-A1482B8556AF}"/>
            </c:ext>
          </c:extLst>
        </c:ser>
        <c:ser>
          <c:idx val="1"/>
          <c:order val="1"/>
          <c:tx>
            <c:strRef>
              <c:f>'Slika 22.'!$D$5</c:f>
              <c:strCache>
                <c:ptCount val="1"/>
                <c:pt idx="0">
                  <c:v>Broj transakcija karticama ostalih hrvatskih izdavatelja – desno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'Slika 22.'!$B$6:$B$65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22.'!$D$6:$D$65</c:f>
              <c:numCache>
                <c:formatCode>#,##0</c:formatCode>
                <c:ptCount val="60"/>
                <c:pt idx="0">
                  <c:v>20787671</c:v>
                </c:pt>
                <c:pt idx="1">
                  <c:v>21036626</c:v>
                </c:pt>
                <c:pt idx="2">
                  <c:v>23491298</c:v>
                </c:pt>
                <c:pt idx="3">
                  <c:v>22129309</c:v>
                </c:pt>
                <c:pt idx="4">
                  <c:v>24319366</c:v>
                </c:pt>
                <c:pt idx="5">
                  <c:v>25248128</c:v>
                </c:pt>
                <c:pt idx="6">
                  <c:v>25769472</c:v>
                </c:pt>
                <c:pt idx="7">
                  <c:v>24931934</c:v>
                </c:pt>
                <c:pt idx="8">
                  <c:v>25211973</c:v>
                </c:pt>
                <c:pt idx="9">
                  <c:v>25973931</c:v>
                </c:pt>
                <c:pt idx="10">
                  <c:v>24577693</c:v>
                </c:pt>
                <c:pt idx="11">
                  <c:v>27518986</c:v>
                </c:pt>
                <c:pt idx="12">
                  <c:v>23019589</c:v>
                </c:pt>
                <c:pt idx="13">
                  <c:v>22920117</c:v>
                </c:pt>
                <c:pt idx="14">
                  <c:v>26311140</c:v>
                </c:pt>
                <c:pt idx="15">
                  <c:v>26060368</c:v>
                </c:pt>
                <c:pt idx="16">
                  <c:v>29151420</c:v>
                </c:pt>
                <c:pt idx="17">
                  <c:v>29352086</c:v>
                </c:pt>
                <c:pt idx="18">
                  <c:v>30140055</c:v>
                </c:pt>
                <c:pt idx="19">
                  <c:v>29187288</c:v>
                </c:pt>
                <c:pt idx="20">
                  <c:v>29592290</c:v>
                </c:pt>
                <c:pt idx="21">
                  <c:v>30855382</c:v>
                </c:pt>
                <c:pt idx="22">
                  <c:v>29014323</c:v>
                </c:pt>
                <c:pt idx="23">
                  <c:v>31805867</c:v>
                </c:pt>
                <c:pt idx="24">
                  <c:v>28015246</c:v>
                </c:pt>
                <c:pt idx="25">
                  <c:v>28446929</c:v>
                </c:pt>
                <c:pt idx="26">
                  <c:v>32765944</c:v>
                </c:pt>
                <c:pt idx="27">
                  <c:v>31430761</c:v>
                </c:pt>
                <c:pt idx="28">
                  <c:v>33834967</c:v>
                </c:pt>
                <c:pt idx="29">
                  <c:v>33862321</c:v>
                </c:pt>
                <c:pt idx="30">
                  <c:v>33960730</c:v>
                </c:pt>
                <c:pt idx="31">
                  <c:v>32630837</c:v>
                </c:pt>
                <c:pt idx="32">
                  <c:v>33436726</c:v>
                </c:pt>
                <c:pt idx="33">
                  <c:v>34375560</c:v>
                </c:pt>
                <c:pt idx="34">
                  <c:v>32160019</c:v>
                </c:pt>
                <c:pt idx="35">
                  <c:v>35019420</c:v>
                </c:pt>
                <c:pt idx="36">
                  <c:v>32310282</c:v>
                </c:pt>
                <c:pt idx="37">
                  <c:v>33552783</c:v>
                </c:pt>
                <c:pt idx="38">
                  <c:v>37726462</c:v>
                </c:pt>
                <c:pt idx="39">
                  <c:v>35948932</c:v>
                </c:pt>
                <c:pt idx="40">
                  <c:v>38972140</c:v>
                </c:pt>
                <c:pt idx="41">
                  <c:v>38718655</c:v>
                </c:pt>
                <c:pt idx="42">
                  <c:v>40915482</c:v>
                </c:pt>
                <c:pt idx="43">
                  <c:v>38974514</c:v>
                </c:pt>
                <c:pt idx="44">
                  <c:v>38878946</c:v>
                </c:pt>
                <c:pt idx="45">
                  <c:v>42906368</c:v>
                </c:pt>
                <c:pt idx="46">
                  <c:v>39999230</c:v>
                </c:pt>
                <c:pt idx="47">
                  <c:v>42004990</c:v>
                </c:pt>
                <c:pt idx="48">
                  <c:v>37211763</c:v>
                </c:pt>
                <c:pt idx="49">
                  <c:v>35948686</c:v>
                </c:pt>
                <c:pt idx="50">
                  <c:v>40361470</c:v>
                </c:pt>
                <c:pt idx="51">
                  <c:v>40326178</c:v>
                </c:pt>
                <c:pt idx="52">
                  <c:v>42136766</c:v>
                </c:pt>
                <c:pt idx="53">
                  <c:v>41968441</c:v>
                </c:pt>
                <c:pt idx="54">
                  <c:v>42912756</c:v>
                </c:pt>
                <c:pt idx="55">
                  <c:v>40063069</c:v>
                </c:pt>
                <c:pt idx="56">
                  <c:v>41232495</c:v>
                </c:pt>
                <c:pt idx="57">
                  <c:v>43076296</c:v>
                </c:pt>
                <c:pt idx="58">
                  <c:v>39458014</c:v>
                </c:pt>
                <c:pt idx="59">
                  <c:v>42623540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39-4A2B-9A36-A1482B855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680"/>
        <c:axId val="173400640"/>
      </c:lineChart>
      <c:catAx>
        <c:axId val="17339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400080"/>
        <c:crosses val="autoZero"/>
        <c:auto val="1"/>
        <c:lblAlgn val="ctr"/>
        <c:lblOffset val="100"/>
        <c:tickLblSkip val="2"/>
        <c:noMultiLvlLbl val="1"/>
      </c:catAx>
      <c:valAx>
        <c:axId val="17340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952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340064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7568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975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340064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62049292963527E-2"/>
          <c:y val="0.88760110739384102"/>
          <c:w val="0.87774158109105815"/>
          <c:h val="9.411311928496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493979219211159E-2"/>
          <c:y val="3.3523805501455659E-2"/>
          <c:w val="0.89943957330920454"/>
          <c:h val="0.73124946606680641"/>
        </c:manualLayout>
      </c:layout>
      <c:lineChart>
        <c:grouping val="standard"/>
        <c:varyColors val="0"/>
        <c:ser>
          <c:idx val="0"/>
          <c:order val="0"/>
          <c:tx>
            <c:strRef>
              <c:f>'Slika 23.'!$C$5</c:f>
              <c:strCache>
                <c:ptCount val="1"/>
                <c:pt idx="0">
                  <c:v>Kupnja robe i usluga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'Slika 23.'!$B$6:$B$65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23.'!$C$6:$C$65</c:f>
              <c:numCache>
                <c:formatCode>#,##0</c:formatCode>
                <c:ptCount val="60"/>
                <c:pt idx="0">
                  <c:v>30751401</c:v>
                </c:pt>
                <c:pt idx="1">
                  <c:v>31095154</c:v>
                </c:pt>
                <c:pt idx="2">
                  <c:v>34579270</c:v>
                </c:pt>
                <c:pt idx="3">
                  <c:v>32960763</c:v>
                </c:pt>
                <c:pt idx="4">
                  <c:v>36280811</c:v>
                </c:pt>
                <c:pt idx="5">
                  <c:v>37216721</c:v>
                </c:pt>
                <c:pt idx="6">
                  <c:v>37877797</c:v>
                </c:pt>
                <c:pt idx="7">
                  <c:v>36291576</c:v>
                </c:pt>
                <c:pt idx="8">
                  <c:v>36527661</c:v>
                </c:pt>
                <c:pt idx="9">
                  <c:v>37608715</c:v>
                </c:pt>
                <c:pt idx="10">
                  <c:v>35648854</c:v>
                </c:pt>
                <c:pt idx="11">
                  <c:v>39623585</c:v>
                </c:pt>
                <c:pt idx="12">
                  <c:v>33911657</c:v>
                </c:pt>
                <c:pt idx="13">
                  <c:v>33723666</c:v>
                </c:pt>
                <c:pt idx="14">
                  <c:v>38738806</c:v>
                </c:pt>
                <c:pt idx="15">
                  <c:v>38144793</c:v>
                </c:pt>
                <c:pt idx="16">
                  <c:v>42447366</c:v>
                </c:pt>
                <c:pt idx="17">
                  <c:v>42845676</c:v>
                </c:pt>
                <c:pt idx="18">
                  <c:v>44070724</c:v>
                </c:pt>
                <c:pt idx="19">
                  <c:v>42555469</c:v>
                </c:pt>
                <c:pt idx="20">
                  <c:v>43359200</c:v>
                </c:pt>
                <c:pt idx="21">
                  <c:v>45262675</c:v>
                </c:pt>
                <c:pt idx="22">
                  <c:v>42829207</c:v>
                </c:pt>
                <c:pt idx="23">
                  <c:v>45938072</c:v>
                </c:pt>
                <c:pt idx="24">
                  <c:v>40914455</c:v>
                </c:pt>
                <c:pt idx="25">
                  <c:v>42002554</c:v>
                </c:pt>
                <c:pt idx="26">
                  <c:v>48408170</c:v>
                </c:pt>
                <c:pt idx="27">
                  <c:v>46505482</c:v>
                </c:pt>
                <c:pt idx="28">
                  <c:v>49918241</c:v>
                </c:pt>
                <c:pt idx="29">
                  <c:v>49757329</c:v>
                </c:pt>
                <c:pt idx="30">
                  <c:v>49948944</c:v>
                </c:pt>
                <c:pt idx="31">
                  <c:v>48120845</c:v>
                </c:pt>
                <c:pt idx="32">
                  <c:v>49452396</c:v>
                </c:pt>
                <c:pt idx="33">
                  <c:v>50847049</c:v>
                </c:pt>
                <c:pt idx="34">
                  <c:v>47878905</c:v>
                </c:pt>
                <c:pt idx="35">
                  <c:v>51876208</c:v>
                </c:pt>
                <c:pt idx="36">
                  <c:v>45270388</c:v>
                </c:pt>
                <c:pt idx="37">
                  <c:v>46851868</c:v>
                </c:pt>
                <c:pt idx="38">
                  <c:v>52105638</c:v>
                </c:pt>
                <c:pt idx="39">
                  <c:v>49918693</c:v>
                </c:pt>
                <c:pt idx="40">
                  <c:v>54129310</c:v>
                </c:pt>
                <c:pt idx="41">
                  <c:v>53482464</c:v>
                </c:pt>
                <c:pt idx="42">
                  <c:v>55650445</c:v>
                </c:pt>
                <c:pt idx="43">
                  <c:v>52950181</c:v>
                </c:pt>
                <c:pt idx="44">
                  <c:v>53135485</c:v>
                </c:pt>
                <c:pt idx="45">
                  <c:v>56064857</c:v>
                </c:pt>
                <c:pt idx="46">
                  <c:v>52467238</c:v>
                </c:pt>
                <c:pt idx="47">
                  <c:v>55461464</c:v>
                </c:pt>
                <c:pt idx="48">
                  <c:v>49222468</c:v>
                </c:pt>
                <c:pt idx="49">
                  <c:v>47344232</c:v>
                </c:pt>
                <c:pt idx="50">
                  <c:v>53372196</c:v>
                </c:pt>
                <c:pt idx="51">
                  <c:v>53749288</c:v>
                </c:pt>
                <c:pt idx="52">
                  <c:v>56454175</c:v>
                </c:pt>
                <c:pt idx="53">
                  <c:v>56301232</c:v>
                </c:pt>
                <c:pt idx="54">
                  <c:v>57888006</c:v>
                </c:pt>
                <c:pt idx="55">
                  <c:v>54408643</c:v>
                </c:pt>
                <c:pt idx="56">
                  <c:v>55990025</c:v>
                </c:pt>
                <c:pt idx="57">
                  <c:v>58493956</c:v>
                </c:pt>
                <c:pt idx="58">
                  <c:v>53906170</c:v>
                </c:pt>
                <c:pt idx="59">
                  <c:v>59005775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EF-4CF8-83EE-DF5875589704}"/>
            </c:ext>
          </c:extLst>
        </c:ser>
        <c:ser>
          <c:idx val="1"/>
          <c:order val="1"/>
          <c:tx>
            <c:strRef>
              <c:f>'Slika 23.'!$D$5</c:f>
              <c:strCache>
                <c:ptCount val="1"/>
                <c:pt idx="0">
                  <c:v>Podizanje gotovog novca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'Slika 23.'!$B$6:$B$65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23.'!$D$6:$D$65</c:f>
              <c:numCache>
                <c:formatCode>#,##0</c:formatCode>
                <c:ptCount val="60"/>
                <c:pt idx="0">
                  <c:v>6264115</c:v>
                </c:pt>
                <c:pt idx="1">
                  <c:v>6682812</c:v>
                </c:pt>
                <c:pt idx="2">
                  <c:v>8026127</c:v>
                </c:pt>
                <c:pt idx="3">
                  <c:v>7477148</c:v>
                </c:pt>
                <c:pt idx="4">
                  <c:v>8415435</c:v>
                </c:pt>
                <c:pt idx="5">
                  <c:v>8451969</c:v>
                </c:pt>
                <c:pt idx="6">
                  <c:v>8558831</c:v>
                </c:pt>
                <c:pt idx="7">
                  <c:v>8109225</c:v>
                </c:pt>
                <c:pt idx="8">
                  <c:v>8255335</c:v>
                </c:pt>
                <c:pt idx="9">
                  <c:v>8254347</c:v>
                </c:pt>
                <c:pt idx="10">
                  <c:v>7722371</c:v>
                </c:pt>
                <c:pt idx="11">
                  <c:v>8581794</c:v>
                </c:pt>
                <c:pt idx="12">
                  <c:v>7165347</c:v>
                </c:pt>
                <c:pt idx="13">
                  <c:v>7394566</c:v>
                </c:pt>
                <c:pt idx="14">
                  <c:v>8243912</c:v>
                </c:pt>
                <c:pt idx="15">
                  <c:v>8185259</c:v>
                </c:pt>
                <c:pt idx="16">
                  <c:v>8972954</c:v>
                </c:pt>
                <c:pt idx="17">
                  <c:v>8567580</c:v>
                </c:pt>
                <c:pt idx="18">
                  <c:v>8478252</c:v>
                </c:pt>
                <c:pt idx="19">
                  <c:v>8222142</c:v>
                </c:pt>
                <c:pt idx="20">
                  <c:v>8198693</c:v>
                </c:pt>
                <c:pt idx="21">
                  <c:v>8715197</c:v>
                </c:pt>
                <c:pt idx="22">
                  <c:v>7922734</c:v>
                </c:pt>
                <c:pt idx="23">
                  <c:v>7772811</c:v>
                </c:pt>
                <c:pt idx="24">
                  <c:v>6817382</c:v>
                </c:pt>
                <c:pt idx="25">
                  <c:v>7079092</c:v>
                </c:pt>
                <c:pt idx="26">
                  <c:v>8140937</c:v>
                </c:pt>
                <c:pt idx="27">
                  <c:v>7895507</c:v>
                </c:pt>
                <c:pt idx="28">
                  <c:v>8363154</c:v>
                </c:pt>
                <c:pt idx="29">
                  <c:v>8204694</c:v>
                </c:pt>
                <c:pt idx="30">
                  <c:v>8011398</c:v>
                </c:pt>
                <c:pt idx="31">
                  <c:v>7758398</c:v>
                </c:pt>
                <c:pt idx="32">
                  <c:v>8018582</c:v>
                </c:pt>
                <c:pt idx="33">
                  <c:v>8347324</c:v>
                </c:pt>
                <c:pt idx="34">
                  <c:v>7617209</c:v>
                </c:pt>
                <c:pt idx="35">
                  <c:v>8417577</c:v>
                </c:pt>
                <c:pt idx="36">
                  <c:v>7132745</c:v>
                </c:pt>
                <c:pt idx="37">
                  <c:v>7455577</c:v>
                </c:pt>
                <c:pt idx="38">
                  <c:v>8207830</c:v>
                </c:pt>
                <c:pt idx="39">
                  <c:v>7865960</c:v>
                </c:pt>
                <c:pt idx="40">
                  <c:v>8398116</c:v>
                </c:pt>
                <c:pt idx="41">
                  <c:v>7964664</c:v>
                </c:pt>
                <c:pt idx="42">
                  <c:v>7990975</c:v>
                </c:pt>
                <c:pt idx="43">
                  <c:v>7583194</c:v>
                </c:pt>
                <c:pt idx="44">
                  <c:v>7573224</c:v>
                </c:pt>
                <c:pt idx="45">
                  <c:v>8202610</c:v>
                </c:pt>
                <c:pt idx="46">
                  <c:v>7436688</c:v>
                </c:pt>
                <c:pt idx="47">
                  <c:v>8147196</c:v>
                </c:pt>
                <c:pt idx="48">
                  <c:v>6935682</c:v>
                </c:pt>
                <c:pt idx="49">
                  <c:v>6870220</c:v>
                </c:pt>
                <c:pt idx="50">
                  <c:v>7654385</c:v>
                </c:pt>
                <c:pt idx="51">
                  <c:v>7849850</c:v>
                </c:pt>
                <c:pt idx="52">
                  <c:v>8114340</c:v>
                </c:pt>
                <c:pt idx="53">
                  <c:v>7771695</c:v>
                </c:pt>
                <c:pt idx="54">
                  <c:v>7713455</c:v>
                </c:pt>
                <c:pt idx="55">
                  <c:v>7350904</c:v>
                </c:pt>
                <c:pt idx="56">
                  <c:v>7549283</c:v>
                </c:pt>
                <c:pt idx="57">
                  <c:v>7822096</c:v>
                </c:pt>
                <c:pt idx="58">
                  <c:v>7033420</c:v>
                </c:pt>
                <c:pt idx="59">
                  <c:v>7973862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EF-4CF8-83EE-DF5875589704}"/>
            </c:ext>
          </c:extLst>
        </c:ser>
        <c:ser>
          <c:idx val="2"/>
          <c:order val="2"/>
          <c:tx>
            <c:strRef>
              <c:f>'Slika 23.'!$E$5</c:f>
              <c:strCache>
                <c:ptCount val="1"/>
                <c:pt idx="0">
                  <c:v>Polaganje gotovog novca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'Slika 23.'!$B$6:$B$65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23.'!$E$6:$E$65</c:f>
              <c:numCache>
                <c:formatCode>#,##0</c:formatCode>
                <c:ptCount val="60"/>
                <c:pt idx="0">
                  <c:v>447622</c:v>
                </c:pt>
                <c:pt idx="1">
                  <c:v>454755</c:v>
                </c:pt>
                <c:pt idx="2">
                  <c:v>524723</c:v>
                </c:pt>
                <c:pt idx="3">
                  <c:v>497751</c:v>
                </c:pt>
                <c:pt idx="4">
                  <c:v>513669</c:v>
                </c:pt>
                <c:pt idx="5">
                  <c:v>510433</c:v>
                </c:pt>
                <c:pt idx="6">
                  <c:v>565085</c:v>
                </c:pt>
                <c:pt idx="7">
                  <c:v>542230</c:v>
                </c:pt>
                <c:pt idx="8">
                  <c:v>564059</c:v>
                </c:pt>
                <c:pt idx="9">
                  <c:v>551648</c:v>
                </c:pt>
                <c:pt idx="10">
                  <c:v>528460</c:v>
                </c:pt>
                <c:pt idx="11">
                  <c:v>544950</c:v>
                </c:pt>
                <c:pt idx="12">
                  <c:v>508235</c:v>
                </c:pt>
                <c:pt idx="13">
                  <c:v>515246</c:v>
                </c:pt>
                <c:pt idx="14">
                  <c:v>578589</c:v>
                </c:pt>
                <c:pt idx="15">
                  <c:v>555779</c:v>
                </c:pt>
                <c:pt idx="16">
                  <c:v>578171</c:v>
                </c:pt>
                <c:pt idx="17">
                  <c:v>577539</c:v>
                </c:pt>
                <c:pt idx="18">
                  <c:v>614380</c:v>
                </c:pt>
                <c:pt idx="19">
                  <c:v>601655</c:v>
                </c:pt>
                <c:pt idx="20">
                  <c:v>619734</c:v>
                </c:pt>
                <c:pt idx="21">
                  <c:v>620250</c:v>
                </c:pt>
                <c:pt idx="22">
                  <c:v>589309</c:v>
                </c:pt>
                <c:pt idx="23">
                  <c:v>692635</c:v>
                </c:pt>
                <c:pt idx="24">
                  <c:v>402189</c:v>
                </c:pt>
                <c:pt idx="25">
                  <c:v>478274</c:v>
                </c:pt>
                <c:pt idx="26">
                  <c:v>564781</c:v>
                </c:pt>
                <c:pt idx="27">
                  <c:v>534380</c:v>
                </c:pt>
                <c:pt idx="28">
                  <c:v>573333</c:v>
                </c:pt>
                <c:pt idx="29">
                  <c:v>576980</c:v>
                </c:pt>
                <c:pt idx="30">
                  <c:v>603502</c:v>
                </c:pt>
                <c:pt idx="31">
                  <c:v>579731</c:v>
                </c:pt>
                <c:pt idx="32">
                  <c:v>602399</c:v>
                </c:pt>
                <c:pt idx="33">
                  <c:v>609474</c:v>
                </c:pt>
                <c:pt idx="34">
                  <c:v>567278</c:v>
                </c:pt>
                <c:pt idx="35">
                  <c:v>570407</c:v>
                </c:pt>
                <c:pt idx="36">
                  <c:v>549740</c:v>
                </c:pt>
                <c:pt idx="37">
                  <c:v>558970</c:v>
                </c:pt>
                <c:pt idx="38">
                  <c:v>592058</c:v>
                </c:pt>
                <c:pt idx="39">
                  <c:v>596519</c:v>
                </c:pt>
                <c:pt idx="40">
                  <c:v>614274</c:v>
                </c:pt>
                <c:pt idx="41">
                  <c:v>602906</c:v>
                </c:pt>
                <c:pt idx="42">
                  <c:v>657854</c:v>
                </c:pt>
                <c:pt idx="43">
                  <c:v>598405</c:v>
                </c:pt>
                <c:pt idx="44">
                  <c:v>629105</c:v>
                </c:pt>
                <c:pt idx="45">
                  <c:v>647780</c:v>
                </c:pt>
                <c:pt idx="46">
                  <c:v>590087</c:v>
                </c:pt>
                <c:pt idx="47">
                  <c:v>602263</c:v>
                </c:pt>
                <c:pt idx="48">
                  <c:v>578134</c:v>
                </c:pt>
                <c:pt idx="49">
                  <c:v>557791</c:v>
                </c:pt>
                <c:pt idx="50">
                  <c:v>632097</c:v>
                </c:pt>
                <c:pt idx="51">
                  <c:v>627623</c:v>
                </c:pt>
                <c:pt idx="52">
                  <c:v>632672</c:v>
                </c:pt>
                <c:pt idx="53">
                  <c:v>636529</c:v>
                </c:pt>
                <c:pt idx="54">
                  <c:v>688909</c:v>
                </c:pt>
                <c:pt idx="55">
                  <c:v>626658</c:v>
                </c:pt>
                <c:pt idx="56">
                  <c:v>676322</c:v>
                </c:pt>
                <c:pt idx="57">
                  <c:v>671411</c:v>
                </c:pt>
                <c:pt idx="58">
                  <c:v>605988</c:v>
                </c:pt>
                <c:pt idx="59">
                  <c:v>632240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EF-4CF8-83EE-DF5875589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9600"/>
        <c:axId val="172980160"/>
      </c:lineChart>
      <c:catAx>
        <c:axId val="17297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0160"/>
        <c:crosses val="autoZero"/>
        <c:auto val="1"/>
        <c:lblAlgn val="ctr"/>
        <c:lblOffset val="100"/>
        <c:noMultiLvlLbl val="1"/>
      </c:catAx>
      <c:valAx>
        <c:axId val="1729801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7960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62049292963527E-2"/>
          <c:y val="0.89261897289776937"/>
          <c:w val="0.87774158109105815"/>
          <c:h val="8.90952820063328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536897422468897E-2"/>
          <c:y val="3.3523805501455659E-2"/>
          <c:w val="0.87739674605917661"/>
          <c:h val="0.75102813150531322"/>
        </c:manualLayout>
      </c:layout>
      <c:lineChart>
        <c:grouping val="standard"/>
        <c:varyColors val="0"/>
        <c:ser>
          <c:idx val="0"/>
          <c:order val="0"/>
          <c:tx>
            <c:strRef>
              <c:f>'Slika 24.'!$C$5</c:f>
              <c:strCache>
                <c:ptCount val="1"/>
                <c:pt idx="0">
                  <c:v>Kupnja robe i usluga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'Slika 24.'!$B$6:$B$65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24.'!$C$6:$C$65</c:f>
              <c:numCache>
                <c:formatCode>#,##0</c:formatCode>
                <c:ptCount val="60"/>
                <c:pt idx="0">
                  <c:v>715031550.23000014</c:v>
                </c:pt>
                <c:pt idx="1">
                  <c:v>704191828.89000046</c:v>
                </c:pt>
                <c:pt idx="2">
                  <c:v>808531902.61999989</c:v>
                </c:pt>
                <c:pt idx="3">
                  <c:v>779917890.92000008</c:v>
                </c:pt>
                <c:pt idx="4">
                  <c:v>876470639.24999976</c:v>
                </c:pt>
                <c:pt idx="5">
                  <c:v>919560268.40000033</c:v>
                </c:pt>
                <c:pt idx="6">
                  <c:v>931089792.94999969</c:v>
                </c:pt>
                <c:pt idx="7">
                  <c:v>898891887.72999942</c:v>
                </c:pt>
                <c:pt idx="8">
                  <c:v>885244467.62999988</c:v>
                </c:pt>
                <c:pt idx="9">
                  <c:v>923813580.96999967</c:v>
                </c:pt>
                <c:pt idx="10">
                  <c:v>897054113.72999954</c:v>
                </c:pt>
                <c:pt idx="11">
                  <c:v>1004657636.4699992</c:v>
                </c:pt>
                <c:pt idx="12">
                  <c:v>800765298.1900003</c:v>
                </c:pt>
                <c:pt idx="13">
                  <c:v>797156766.10000038</c:v>
                </c:pt>
                <c:pt idx="14">
                  <c:v>937817184.01999974</c:v>
                </c:pt>
                <c:pt idx="15">
                  <c:v>952347898.51999998</c:v>
                </c:pt>
                <c:pt idx="16">
                  <c:v>1059467680.14</c:v>
                </c:pt>
                <c:pt idx="17">
                  <c:v>1088546064.4299991</c:v>
                </c:pt>
                <c:pt idx="18">
                  <c:v>1136329395.3100002</c:v>
                </c:pt>
                <c:pt idx="19">
                  <c:v>1091359515.8399997</c:v>
                </c:pt>
                <c:pt idx="20">
                  <c:v>1094636437.5500004</c:v>
                </c:pt>
                <c:pt idx="21">
                  <c:v>1133505412.2999997</c:v>
                </c:pt>
                <c:pt idx="22">
                  <c:v>1120152109.8499999</c:v>
                </c:pt>
                <c:pt idx="23">
                  <c:v>1208128171.7599998</c:v>
                </c:pt>
                <c:pt idx="24">
                  <c:v>977551989</c:v>
                </c:pt>
                <c:pt idx="25">
                  <c:v>1014583661</c:v>
                </c:pt>
                <c:pt idx="26">
                  <c:v>1189534213</c:v>
                </c:pt>
                <c:pt idx="27">
                  <c:v>1194043004</c:v>
                </c:pt>
                <c:pt idx="28">
                  <c:v>1278451723</c:v>
                </c:pt>
                <c:pt idx="29">
                  <c:v>1299458159</c:v>
                </c:pt>
                <c:pt idx="30">
                  <c:v>1334623330</c:v>
                </c:pt>
                <c:pt idx="31">
                  <c:v>1310439741</c:v>
                </c:pt>
                <c:pt idx="32">
                  <c:v>1308563860</c:v>
                </c:pt>
                <c:pt idx="33">
                  <c:v>1343714827</c:v>
                </c:pt>
                <c:pt idx="34">
                  <c:v>1336396532</c:v>
                </c:pt>
                <c:pt idx="35">
                  <c:v>1464735301</c:v>
                </c:pt>
                <c:pt idx="36">
                  <c:v>1188154513</c:v>
                </c:pt>
                <c:pt idx="37">
                  <c:v>1215167692</c:v>
                </c:pt>
                <c:pt idx="38">
                  <c:v>1385216528</c:v>
                </c:pt>
                <c:pt idx="39">
                  <c:v>1349847240.21</c:v>
                </c:pt>
                <c:pt idx="40">
                  <c:v>1474149417.21</c:v>
                </c:pt>
                <c:pt idx="41">
                  <c:v>1473543577</c:v>
                </c:pt>
                <c:pt idx="42">
                  <c:v>1553502013.51</c:v>
                </c:pt>
                <c:pt idx="43">
                  <c:v>1477815036.4000001</c:v>
                </c:pt>
                <c:pt idx="44">
                  <c:v>1477298746</c:v>
                </c:pt>
                <c:pt idx="45">
                  <c:v>1523842487.6600001</c:v>
                </c:pt>
                <c:pt idx="46">
                  <c:v>1505265344.1800001</c:v>
                </c:pt>
                <c:pt idx="47">
                  <c:v>1645411806.51</c:v>
                </c:pt>
                <c:pt idx="48">
                  <c:v>1331648410.8800001</c:v>
                </c:pt>
                <c:pt idx="49">
                  <c:v>1280902817.25</c:v>
                </c:pt>
                <c:pt idx="50">
                  <c:v>1444407789.1800001</c:v>
                </c:pt>
                <c:pt idx="51">
                  <c:v>1497559104.51</c:v>
                </c:pt>
                <c:pt idx="52">
                  <c:v>1577472252.8800001</c:v>
                </c:pt>
                <c:pt idx="53">
                  <c:v>1607572117.3399999</c:v>
                </c:pt>
                <c:pt idx="54">
                  <c:v>1661566361.6799998</c:v>
                </c:pt>
                <c:pt idx="55">
                  <c:v>1584878666.3399999</c:v>
                </c:pt>
                <c:pt idx="56">
                  <c:v>1578786473.52</c:v>
                </c:pt>
                <c:pt idx="57">
                  <c:v>1637923114.4099998</c:v>
                </c:pt>
                <c:pt idx="58">
                  <c:v>1586950631.0999999</c:v>
                </c:pt>
                <c:pt idx="59">
                  <c:v>1768250867.04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40-47C4-8C53-9DA1011794C7}"/>
            </c:ext>
          </c:extLst>
        </c:ser>
        <c:ser>
          <c:idx val="1"/>
          <c:order val="1"/>
          <c:tx>
            <c:strRef>
              <c:f>'Slika 24.'!$D$5</c:f>
              <c:strCache>
                <c:ptCount val="1"/>
                <c:pt idx="0">
                  <c:v>Podizanje gotovog novca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'Slika 24.'!$B$6:$B$65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24.'!$D$6:$D$65</c:f>
              <c:numCache>
                <c:formatCode>#,##0</c:formatCode>
                <c:ptCount val="60"/>
                <c:pt idx="0">
                  <c:v>797251476.58999991</c:v>
                </c:pt>
                <c:pt idx="1">
                  <c:v>834323999.33999991</c:v>
                </c:pt>
                <c:pt idx="2">
                  <c:v>965118525.50999987</c:v>
                </c:pt>
                <c:pt idx="3">
                  <c:v>906201588.77999985</c:v>
                </c:pt>
                <c:pt idx="4">
                  <c:v>1005871836.5399998</c:v>
                </c:pt>
                <c:pt idx="5">
                  <c:v>1007923132.8900001</c:v>
                </c:pt>
                <c:pt idx="6">
                  <c:v>1063146802.5300002</c:v>
                </c:pt>
                <c:pt idx="7">
                  <c:v>1010353622.7399999</c:v>
                </c:pt>
                <c:pt idx="8">
                  <c:v>995964159.70000005</c:v>
                </c:pt>
                <c:pt idx="9">
                  <c:v>990870723.71000016</c:v>
                </c:pt>
                <c:pt idx="10">
                  <c:v>946630321.55999994</c:v>
                </c:pt>
                <c:pt idx="11">
                  <c:v>1066252068.74</c:v>
                </c:pt>
                <c:pt idx="12">
                  <c:v>860521161.17000008</c:v>
                </c:pt>
                <c:pt idx="13">
                  <c:v>897729929.12000012</c:v>
                </c:pt>
                <c:pt idx="14">
                  <c:v>1005802471.7499998</c:v>
                </c:pt>
                <c:pt idx="15">
                  <c:v>996153811.73999989</c:v>
                </c:pt>
                <c:pt idx="16">
                  <c:v>1079595616.5599997</c:v>
                </c:pt>
                <c:pt idx="17">
                  <c:v>1059984455.8499998</c:v>
                </c:pt>
                <c:pt idx="18">
                  <c:v>1091393194.9000003</c:v>
                </c:pt>
                <c:pt idx="19">
                  <c:v>1044950927.1799999</c:v>
                </c:pt>
                <c:pt idx="20">
                  <c:v>1022115079.3599999</c:v>
                </c:pt>
                <c:pt idx="21">
                  <c:v>1044353482.6199995</c:v>
                </c:pt>
                <c:pt idx="22">
                  <c:v>964820023.49000037</c:v>
                </c:pt>
                <c:pt idx="23">
                  <c:v>959817918.99000013</c:v>
                </c:pt>
                <c:pt idx="24">
                  <c:v>797999586</c:v>
                </c:pt>
                <c:pt idx="25">
                  <c:v>854336471</c:v>
                </c:pt>
                <c:pt idx="26">
                  <c:v>996226711</c:v>
                </c:pt>
                <c:pt idx="27">
                  <c:v>1018566208</c:v>
                </c:pt>
                <c:pt idx="28">
                  <c:v>1089645499</c:v>
                </c:pt>
                <c:pt idx="29">
                  <c:v>1091933695</c:v>
                </c:pt>
                <c:pt idx="30">
                  <c:v>1113370000</c:v>
                </c:pt>
                <c:pt idx="31">
                  <c:v>1093313847</c:v>
                </c:pt>
                <c:pt idx="32">
                  <c:v>1114040475</c:v>
                </c:pt>
                <c:pt idx="33">
                  <c:v>1144556565</c:v>
                </c:pt>
                <c:pt idx="34">
                  <c:v>1072236370</c:v>
                </c:pt>
                <c:pt idx="35">
                  <c:v>1224269534</c:v>
                </c:pt>
                <c:pt idx="36">
                  <c:v>1008136019</c:v>
                </c:pt>
                <c:pt idx="37">
                  <c:v>1051353537</c:v>
                </c:pt>
                <c:pt idx="38">
                  <c:v>1151268347</c:v>
                </c:pt>
                <c:pt idx="39">
                  <c:v>1153616888</c:v>
                </c:pt>
                <c:pt idx="40">
                  <c:v>1253566523</c:v>
                </c:pt>
                <c:pt idx="41">
                  <c:v>1204392617</c:v>
                </c:pt>
                <c:pt idx="42">
                  <c:v>1264912475</c:v>
                </c:pt>
                <c:pt idx="43">
                  <c:v>1207508505</c:v>
                </c:pt>
                <c:pt idx="44">
                  <c:v>1199068733</c:v>
                </c:pt>
                <c:pt idx="45">
                  <c:v>1271478798</c:v>
                </c:pt>
                <c:pt idx="46">
                  <c:v>1184386298</c:v>
                </c:pt>
                <c:pt idx="47">
                  <c:v>1336918043</c:v>
                </c:pt>
                <c:pt idx="48">
                  <c:v>1102019497</c:v>
                </c:pt>
                <c:pt idx="49">
                  <c:v>1100888216</c:v>
                </c:pt>
                <c:pt idx="50">
                  <c:v>1222176116</c:v>
                </c:pt>
                <c:pt idx="51">
                  <c:v>1290271771</c:v>
                </c:pt>
                <c:pt idx="52">
                  <c:v>1370960802</c:v>
                </c:pt>
                <c:pt idx="53">
                  <c:v>1335634762</c:v>
                </c:pt>
                <c:pt idx="54">
                  <c:v>1361566759</c:v>
                </c:pt>
                <c:pt idx="55">
                  <c:v>1297511960</c:v>
                </c:pt>
                <c:pt idx="56">
                  <c:v>1329478936</c:v>
                </c:pt>
                <c:pt idx="57">
                  <c:v>1372356450</c:v>
                </c:pt>
                <c:pt idx="58">
                  <c:v>1240402219</c:v>
                </c:pt>
                <c:pt idx="59">
                  <c:v>1454158011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40-47C4-8C53-9DA1011794C7}"/>
            </c:ext>
          </c:extLst>
        </c:ser>
        <c:ser>
          <c:idx val="2"/>
          <c:order val="2"/>
          <c:tx>
            <c:strRef>
              <c:f>'Slika 24.'!$E$5</c:f>
              <c:strCache>
                <c:ptCount val="1"/>
                <c:pt idx="0">
                  <c:v>Polaganje gotovog novca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'Slika 24.'!$B$6:$B$65</c:f>
              <c:strCache>
                <c:ptCount val="60"/>
                <c:pt idx="0">
                  <c:v>sij. 21</c:v>
                </c:pt>
                <c:pt idx="1">
                  <c:v>vlj. 21</c:v>
                </c:pt>
                <c:pt idx="2">
                  <c:v>ožu. 21</c:v>
                </c:pt>
                <c:pt idx="3">
                  <c:v>tra. 21</c:v>
                </c:pt>
                <c:pt idx="4">
                  <c:v>svi. 21</c:v>
                </c:pt>
                <c:pt idx="5">
                  <c:v>lip. 21</c:v>
                </c:pt>
                <c:pt idx="6">
                  <c:v>srp. 21</c:v>
                </c:pt>
                <c:pt idx="7">
                  <c:v>kol. 21</c:v>
                </c:pt>
                <c:pt idx="8">
                  <c:v>ruj. 21</c:v>
                </c:pt>
                <c:pt idx="9">
                  <c:v>lis. 21</c:v>
                </c:pt>
                <c:pt idx="10">
                  <c:v>stu. 21</c:v>
                </c:pt>
                <c:pt idx="11">
                  <c:v>pro. 21</c:v>
                </c:pt>
                <c:pt idx="12">
                  <c:v>sij.22</c:v>
                </c:pt>
                <c:pt idx="13">
                  <c:v>velj.22</c:v>
                </c:pt>
                <c:pt idx="14">
                  <c:v>ožu.22</c:v>
                </c:pt>
                <c:pt idx="15">
                  <c:v>tra.22</c:v>
                </c:pt>
                <c:pt idx="16">
                  <c:v>svi.22</c:v>
                </c:pt>
                <c:pt idx="17">
                  <c:v>lip.22</c:v>
                </c:pt>
                <c:pt idx="18">
                  <c:v>srp.22</c:v>
                </c:pt>
                <c:pt idx="19">
                  <c:v>kol.22</c:v>
                </c:pt>
                <c:pt idx="20">
                  <c:v>ruj.22</c:v>
                </c:pt>
                <c:pt idx="21">
                  <c:v>lis.22</c:v>
                </c:pt>
                <c:pt idx="22">
                  <c:v>stu.22</c:v>
                </c:pt>
                <c:pt idx="23">
                  <c:v>pro.22</c:v>
                </c:pt>
                <c:pt idx="24">
                  <c:v>sij. 23</c:v>
                </c:pt>
                <c:pt idx="25">
                  <c:v>vlj. 23</c:v>
                </c:pt>
                <c:pt idx="26">
                  <c:v>ožu. 23</c:v>
                </c:pt>
                <c:pt idx="27">
                  <c:v>tra. 23</c:v>
                </c:pt>
                <c:pt idx="28">
                  <c:v>svi. 23</c:v>
                </c:pt>
                <c:pt idx="29">
                  <c:v>lip. 23</c:v>
                </c:pt>
                <c:pt idx="30">
                  <c:v>srp. 23</c:v>
                </c:pt>
                <c:pt idx="31">
                  <c:v>kol. 23</c:v>
                </c:pt>
                <c:pt idx="32">
                  <c:v>ruj. 23</c:v>
                </c:pt>
                <c:pt idx="33">
                  <c:v>lis. 23</c:v>
                </c:pt>
                <c:pt idx="34">
                  <c:v>stu. 23</c:v>
                </c:pt>
                <c:pt idx="35">
                  <c:v>pro. 23</c:v>
                </c:pt>
                <c:pt idx="36">
                  <c:v>sij. 24</c:v>
                </c:pt>
                <c:pt idx="37">
                  <c:v>vlj. 24</c:v>
                </c:pt>
                <c:pt idx="38">
                  <c:v>ožu. 24</c:v>
                </c:pt>
                <c:pt idx="39">
                  <c:v>tra. 24</c:v>
                </c:pt>
                <c:pt idx="40">
                  <c:v>svi. 24</c:v>
                </c:pt>
                <c:pt idx="41">
                  <c:v>lip. 24</c:v>
                </c:pt>
                <c:pt idx="42">
                  <c:v>srp. 24</c:v>
                </c:pt>
                <c:pt idx="43">
                  <c:v>kol. 24</c:v>
                </c:pt>
                <c:pt idx="44">
                  <c:v>ruj. 24</c:v>
                </c:pt>
                <c:pt idx="45">
                  <c:v>lis. 24</c:v>
                </c:pt>
                <c:pt idx="46">
                  <c:v>stu. 24</c:v>
                </c:pt>
                <c:pt idx="47">
                  <c:v>pro. 24</c:v>
                </c:pt>
                <c:pt idx="48">
                  <c:v>sij. 25</c:v>
                </c:pt>
                <c:pt idx="49">
                  <c:v>vlj. 25</c:v>
                </c:pt>
                <c:pt idx="50">
                  <c:v>ožu. 25</c:v>
                </c:pt>
                <c:pt idx="51">
                  <c:v>tra. 25</c:v>
                </c:pt>
                <c:pt idx="52">
                  <c:v>svi. 25</c:v>
                </c:pt>
                <c:pt idx="53">
                  <c:v>lip. 25</c:v>
                </c:pt>
                <c:pt idx="54">
                  <c:v>srp. 25</c:v>
                </c:pt>
                <c:pt idx="55">
                  <c:v>kol. 25</c:v>
                </c:pt>
                <c:pt idx="56">
                  <c:v>ruj. 25</c:v>
                </c:pt>
                <c:pt idx="57">
                  <c:v>lis. 25</c:v>
                </c:pt>
                <c:pt idx="58">
                  <c:v>stu. 25</c:v>
                </c:pt>
                <c:pt idx="59">
                  <c:v>pro. 25</c:v>
                </c:pt>
              </c:strCache>
            </c:strRef>
          </c:cat>
          <c:val>
            <c:numRef>
              <c:f>'Slika 24.'!$E$6:$E$65</c:f>
              <c:numCache>
                <c:formatCode>#,##0</c:formatCode>
                <c:ptCount val="60"/>
                <c:pt idx="0">
                  <c:v>142230273.88999999</c:v>
                </c:pt>
                <c:pt idx="1">
                  <c:v>148793403.46999997</c:v>
                </c:pt>
                <c:pt idx="2">
                  <c:v>181032908.20999998</c:v>
                </c:pt>
                <c:pt idx="3">
                  <c:v>175900613.65000004</c:v>
                </c:pt>
                <c:pt idx="4">
                  <c:v>192072303.57999998</c:v>
                </c:pt>
                <c:pt idx="5">
                  <c:v>202114712.59</c:v>
                </c:pt>
                <c:pt idx="6">
                  <c:v>238576210.38</c:v>
                </c:pt>
                <c:pt idx="7">
                  <c:v>240430138.96000004</c:v>
                </c:pt>
                <c:pt idx="8">
                  <c:v>234129319.28999999</c:v>
                </c:pt>
                <c:pt idx="9">
                  <c:v>217107194.74000001</c:v>
                </c:pt>
                <c:pt idx="10">
                  <c:v>203781351.30000001</c:v>
                </c:pt>
                <c:pt idx="11">
                  <c:v>216592048.55999994</c:v>
                </c:pt>
                <c:pt idx="12">
                  <c:v>188453357.75999999</c:v>
                </c:pt>
                <c:pt idx="13">
                  <c:v>198503373.20000002</c:v>
                </c:pt>
                <c:pt idx="14">
                  <c:v>226137701.55000001</c:v>
                </c:pt>
                <c:pt idx="15">
                  <c:v>222332836.28999996</c:v>
                </c:pt>
                <c:pt idx="16">
                  <c:v>244023425.30000001</c:v>
                </c:pt>
                <c:pt idx="17">
                  <c:v>255993695.73999998</c:v>
                </c:pt>
                <c:pt idx="18">
                  <c:v>286042429.93000001</c:v>
                </c:pt>
                <c:pt idx="19">
                  <c:v>287715872.35000002</c:v>
                </c:pt>
                <c:pt idx="20">
                  <c:v>275784663.22999996</c:v>
                </c:pt>
                <c:pt idx="21">
                  <c:v>268619106.03999996</c:v>
                </c:pt>
                <c:pt idx="22">
                  <c:v>252089103.56</c:v>
                </c:pt>
                <c:pt idx="23">
                  <c:v>345976247.76999998</c:v>
                </c:pt>
                <c:pt idx="24">
                  <c:v>178593205</c:v>
                </c:pt>
                <c:pt idx="25">
                  <c:v>220189968</c:v>
                </c:pt>
                <c:pt idx="26">
                  <c:v>261489453</c:v>
                </c:pt>
                <c:pt idx="27">
                  <c:v>257404751</c:v>
                </c:pt>
                <c:pt idx="28">
                  <c:v>291317480</c:v>
                </c:pt>
                <c:pt idx="29">
                  <c:v>308031903</c:v>
                </c:pt>
                <c:pt idx="30">
                  <c:v>344639291</c:v>
                </c:pt>
                <c:pt idx="31">
                  <c:v>340245129</c:v>
                </c:pt>
                <c:pt idx="32">
                  <c:v>328299552</c:v>
                </c:pt>
                <c:pt idx="33">
                  <c:v>322345935</c:v>
                </c:pt>
                <c:pt idx="34">
                  <c:v>290668168.64999998</c:v>
                </c:pt>
                <c:pt idx="35">
                  <c:v>302635763</c:v>
                </c:pt>
                <c:pt idx="36">
                  <c:v>270098154</c:v>
                </c:pt>
                <c:pt idx="37">
                  <c:v>284436843</c:v>
                </c:pt>
                <c:pt idx="38">
                  <c:v>308837973</c:v>
                </c:pt>
                <c:pt idx="39">
                  <c:v>319152911</c:v>
                </c:pt>
                <c:pt idx="40">
                  <c:v>345049330</c:v>
                </c:pt>
                <c:pt idx="41">
                  <c:v>348910472</c:v>
                </c:pt>
                <c:pt idx="42">
                  <c:v>408263739</c:v>
                </c:pt>
                <c:pt idx="43">
                  <c:v>376164270</c:v>
                </c:pt>
                <c:pt idx="44">
                  <c:v>370933168</c:v>
                </c:pt>
                <c:pt idx="45">
                  <c:v>367944521</c:v>
                </c:pt>
                <c:pt idx="46">
                  <c:v>326859771</c:v>
                </c:pt>
                <c:pt idx="47">
                  <c:v>349871610</c:v>
                </c:pt>
                <c:pt idx="48">
                  <c:v>309222318</c:v>
                </c:pt>
                <c:pt idx="49">
                  <c:v>306140074</c:v>
                </c:pt>
                <c:pt idx="50">
                  <c:v>351802050</c:v>
                </c:pt>
                <c:pt idx="51">
                  <c:v>360818673</c:v>
                </c:pt>
                <c:pt idx="52">
                  <c:v>380263161</c:v>
                </c:pt>
                <c:pt idx="53">
                  <c:v>409941715</c:v>
                </c:pt>
                <c:pt idx="54">
                  <c:v>457388111</c:v>
                </c:pt>
                <c:pt idx="55">
                  <c:v>426752036</c:v>
                </c:pt>
                <c:pt idx="56">
                  <c:v>438376196</c:v>
                </c:pt>
                <c:pt idx="57">
                  <c:v>414473103</c:v>
                </c:pt>
                <c:pt idx="58">
                  <c:v>362930482</c:v>
                </c:pt>
                <c:pt idx="59">
                  <c:v>399297540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40-47C4-8C53-9DA101179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84080"/>
        <c:axId val="172984640"/>
      </c:lineChart>
      <c:catAx>
        <c:axId val="17298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4640"/>
        <c:crosses val="autoZero"/>
        <c:auto val="1"/>
        <c:lblAlgn val="ctr"/>
        <c:lblOffset val="100"/>
        <c:tickLblSkip val="2"/>
        <c:noMultiLvlLbl val="1"/>
      </c:catAx>
      <c:valAx>
        <c:axId val="17298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408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31868121964766"/>
          <c:y val="0.9118049535121554"/>
          <c:w val="0.8223033652172641"/>
          <c:h val="6.33163924809610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25.'!$D$5</c:f>
              <c:strCache>
                <c:ptCount val="1"/>
                <c:pt idx="0">
                  <c:v>Potrošač (vrijednost transakcija)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'Slika 25.'!$B$6:$B$17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25.'!$D$6:$D$17</c:f>
              <c:numCache>
                <c:formatCode>#,##0</c:formatCode>
                <c:ptCount val="12"/>
                <c:pt idx="0">
                  <c:v>1221774701</c:v>
                </c:pt>
                <c:pt idx="1">
                  <c:v>1168304607</c:v>
                </c:pt>
                <c:pt idx="2">
                  <c:v>1319922177</c:v>
                </c:pt>
                <c:pt idx="3">
                  <c:v>1363745283</c:v>
                </c:pt>
                <c:pt idx="4">
                  <c:v>1428565534</c:v>
                </c:pt>
                <c:pt idx="5">
                  <c:v>1450258998</c:v>
                </c:pt>
                <c:pt idx="6">
                  <c:v>1495347269</c:v>
                </c:pt>
                <c:pt idx="7">
                  <c:v>1436147162</c:v>
                </c:pt>
                <c:pt idx="8">
                  <c:v>1430479000</c:v>
                </c:pt>
                <c:pt idx="9">
                  <c:v>1492615443</c:v>
                </c:pt>
                <c:pt idx="10">
                  <c:v>1456237312</c:v>
                </c:pt>
                <c:pt idx="11">
                  <c:v>1627707454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F-46F0-BEC7-7568D22E0A7C}"/>
            </c:ext>
          </c:extLst>
        </c:ser>
        <c:ser>
          <c:idx val="3"/>
          <c:order val="3"/>
          <c:tx>
            <c:strRef>
              <c:f>'Slika 25.'!$F$5</c:f>
              <c:strCache>
                <c:ptCount val="1"/>
                <c:pt idx="0">
                  <c:v>Nepotrošač (vrijednost transakcija) – lijevo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'Slika 25.'!$B$6:$B$17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25.'!$F$6:$F$17</c:f>
              <c:numCache>
                <c:formatCode>#,##0</c:formatCode>
                <c:ptCount val="12"/>
                <c:pt idx="0">
                  <c:v>109873676</c:v>
                </c:pt>
                <c:pt idx="1">
                  <c:v>112598207</c:v>
                </c:pt>
                <c:pt idx="2">
                  <c:v>124485592</c:v>
                </c:pt>
                <c:pt idx="3">
                  <c:v>133813726</c:v>
                </c:pt>
                <c:pt idx="4">
                  <c:v>148906707</c:v>
                </c:pt>
                <c:pt idx="5">
                  <c:v>157313036</c:v>
                </c:pt>
                <c:pt idx="6">
                  <c:v>166218871</c:v>
                </c:pt>
                <c:pt idx="7">
                  <c:v>148730731</c:v>
                </c:pt>
                <c:pt idx="8">
                  <c:v>148306151</c:v>
                </c:pt>
                <c:pt idx="9">
                  <c:v>145307495</c:v>
                </c:pt>
                <c:pt idx="10">
                  <c:v>130713239</c:v>
                </c:pt>
                <c:pt idx="11">
                  <c:v>140543350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6F-46F0-BEC7-7568D22E0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89120"/>
        <c:axId val="172989680"/>
      </c:lineChart>
      <c:lineChart>
        <c:grouping val="standard"/>
        <c:varyColors val="0"/>
        <c:ser>
          <c:idx val="0"/>
          <c:order val="0"/>
          <c:tx>
            <c:strRef>
              <c:f>'Slika 25.'!$C$5</c:f>
              <c:strCache>
                <c:ptCount val="1"/>
                <c:pt idx="0">
                  <c:v>Potrošač  (broj transakcija)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'Slika 25.'!$B$6:$B$17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25.'!$C$6:$C$17</c:f>
              <c:numCache>
                <c:formatCode>#,##0</c:formatCode>
                <c:ptCount val="12"/>
                <c:pt idx="0">
                  <c:v>47636516</c:v>
                </c:pt>
                <c:pt idx="1">
                  <c:v>45733226</c:v>
                </c:pt>
                <c:pt idx="2">
                  <c:v>51602140</c:v>
                </c:pt>
                <c:pt idx="3">
                  <c:v>51906663</c:v>
                </c:pt>
                <c:pt idx="4">
                  <c:v>54470411</c:v>
                </c:pt>
                <c:pt idx="5">
                  <c:v>54301589</c:v>
                </c:pt>
                <c:pt idx="6">
                  <c:v>55798801</c:v>
                </c:pt>
                <c:pt idx="7">
                  <c:v>52594640</c:v>
                </c:pt>
                <c:pt idx="8">
                  <c:v>54025873</c:v>
                </c:pt>
                <c:pt idx="9">
                  <c:v>56505016</c:v>
                </c:pt>
                <c:pt idx="10">
                  <c:v>52163157</c:v>
                </c:pt>
                <c:pt idx="11">
                  <c:v>57194980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6F-46F0-BEC7-7568D22E0A7C}"/>
            </c:ext>
          </c:extLst>
        </c:ser>
        <c:ser>
          <c:idx val="2"/>
          <c:order val="2"/>
          <c:tx>
            <c:strRef>
              <c:f>'Slika 25.'!$E$5</c:f>
              <c:strCache>
                <c:ptCount val="1"/>
                <c:pt idx="0">
                  <c:v>Nepotrošač (broj transakcija) – desno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'Slika 25.'!$B$6:$B$17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25.'!$E$6:$E$17</c:f>
              <c:numCache>
                <c:formatCode>#,##0</c:formatCode>
                <c:ptCount val="12"/>
                <c:pt idx="0">
                  <c:v>1585914</c:v>
                </c:pt>
                <c:pt idx="1">
                  <c:v>1611002</c:v>
                </c:pt>
                <c:pt idx="2">
                  <c:v>1770036</c:v>
                </c:pt>
                <c:pt idx="3">
                  <c:v>1842540</c:v>
                </c:pt>
                <c:pt idx="4">
                  <c:v>1983750</c:v>
                </c:pt>
                <c:pt idx="5">
                  <c:v>1999583</c:v>
                </c:pt>
                <c:pt idx="6">
                  <c:v>2089020</c:v>
                </c:pt>
                <c:pt idx="7">
                  <c:v>1813226</c:v>
                </c:pt>
                <c:pt idx="8">
                  <c:v>1962829</c:v>
                </c:pt>
                <c:pt idx="9">
                  <c:v>1988778</c:v>
                </c:pt>
                <c:pt idx="10">
                  <c:v>1742937</c:v>
                </c:pt>
                <c:pt idx="11">
                  <c:v>1810739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6F-46F0-BEC7-7568D22E0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90800"/>
        <c:axId val="172990240"/>
      </c:lineChart>
      <c:dateAx>
        <c:axId val="172989120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9680"/>
        <c:crosses val="autoZero"/>
        <c:auto val="1"/>
        <c:lblOffset val="100"/>
        <c:baseTimeUnit val="months"/>
      </c:dateAx>
      <c:valAx>
        <c:axId val="17298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912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99024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9080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dateAx>
        <c:axId val="172990800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one"/>
        <c:crossAx val="17299024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039594832891134"/>
          <c:y val="0.86594526788059345"/>
          <c:w val="0.7192079460787868"/>
          <c:h val="0.119262582208537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26.'!$D$5</c:f>
              <c:strCache>
                <c:ptCount val="1"/>
                <c:pt idx="0">
                  <c:v>Potrošač (vrijednost transakcija)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'Slika 26.'!$B$6:$B$17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26.'!$D$6:$D$17</c:f>
              <c:numCache>
                <c:formatCode>#,##0</c:formatCode>
                <c:ptCount val="12"/>
                <c:pt idx="0">
                  <c:v>1028183990</c:v>
                </c:pt>
                <c:pt idx="1">
                  <c:v>1027746653</c:v>
                </c:pt>
                <c:pt idx="2">
                  <c:v>1138176514</c:v>
                </c:pt>
                <c:pt idx="3">
                  <c:v>1202975888</c:v>
                </c:pt>
                <c:pt idx="4">
                  <c:v>1277854025</c:v>
                </c:pt>
                <c:pt idx="5">
                  <c:v>1242093005</c:v>
                </c:pt>
                <c:pt idx="6">
                  <c:v>1261842505</c:v>
                </c:pt>
                <c:pt idx="7">
                  <c:v>1206387153</c:v>
                </c:pt>
                <c:pt idx="8">
                  <c:v>1233881222</c:v>
                </c:pt>
                <c:pt idx="9">
                  <c:v>1273324537</c:v>
                </c:pt>
                <c:pt idx="10">
                  <c:v>1151838817</c:v>
                </c:pt>
                <c:pt idx="11">
                  <c:v>1352282550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81-4C01-A51B-8C0A5B68DB83}"/>
            </c:ext>
          </c:extLst>
        </c:ser>
        <c:ser>
          <c:idx val="3"/>
          <c:order val="3"/>
          <c:tx>
            <c:strRef>
              <c:f>'Slika 26.'!$F$5</c:f>
              <c:strCache>
                <c:ptCount val="1"/>
                <c:pt idx="0">
                  <c:v>Nepotrošač (vrijednost transakcija) – lijevo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'Slika 26.'!$B$6:$B$17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26.'!$F$6:$F$17</c:f>
              <c:numCache>
                <c:formatCode>#,##0</c:formatCode>
                <c:ptCount val="12"/>
                <c:pt idx="0">
                  <c:v>73835507</c:v>
                </c:pt>
                <c:pt idx="1">
                  <c:v>73141563</c:v>
                </c:pt>
                <c:pt idx="2">
                  <c:v>83999602</c:v>
                </c:pt>
                <c:pt idx="3">
                  <c:v>87295883</c:v>
                </c:pt>
                <c:pt idx="4">
                  <c:v>93106777</c:v>
                </c:pt>
                <c:pt idx="5">
                  <c:v>93541757</c:v>
                </c:pt>
                <c:pt idx="6">
                  <c:v>99724254</c:v>
                </c:pt>
                <c:pt idx="7">
                  <c:v>91124807</c:v>
                </c:pt>
                <c:pt idx="8">
                  <c:v>95597714</c:v>
                </c:pt>
                <c:pt idx="9">
                  <c:v>99031913</c:v>
                </c:pt>
                <c:pt idx="10">
                  <c:v>88563402</c:v>
                </c:pt>
                <c:pt idx="11">
                  <c:v>101875461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81-4C01-A51B-8C0A5B68D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398272"/>
        <c:axId val="174398832"/>
      </c:lineChart>
      <c:lineChart>
        <c:grouping val="standard"/>
        <c:varyColors val="0"/>
        <c:ser>
          <c:idx val="0"/>
          <c:order val="0"/>
          <c:tx>
            <c:strRef>
              <c:f>'Slika 26.'!$C$5</c:f>
              <c:strCache>
                <c:ptCount val="1"/>
                <c:pt idx="0">
                  <c:v>Potrošač (broj transakcija)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'Slika 26.'!$B$6:$B$17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26.'!$C$6:$C$17</c:f>
              <c:numCache>
                <c:formatCode>#,##0</c:formatCode>
                <c:ptCount val="12"/>
                <c:pt idx="0">
                  <c:v>6682614</c:v>
                </c:pt>
                <c:pt idx="1">
                  <c:v>6619598</c:v>
                </c:pt>
                <c:pt idx="2">
                  <c:v>7368394</c:v>
                </c:pt>
                <c:pt idx="3">
                  <c:v>7561771</c:v>
                </c:pt>
                <c:pt idx="4">
                  <c:v>7808704</c:v>
                </c:pt>
                <c:pt idx="5">
                  <c:v>7473915</c:v>
                </c:pt>
                <c:pt idx="6">
                  <c:v>7407945</c:v>
                </c:pt>
                <c:pt idx="7">
                  <c:v>7068938</c:v>
                </c:pt>
                <c:pt idx="8">
                  <c:v>7253350</c:v>
                </c:pt>
                <c:pt idx="9">
                  <c:v>7514360</c:v>
                </c:pt>
                <c:pt idx="10">
                  <c:v>6754417</c:v>
                </c:pt>
                <c:pt idx="11">
                  <c:v>7670587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81-4C01-A51B-8C0A5B68DB83}"/>
            </c:ext>
          </c:extLst>
        </c:ser>
        <c:ser>
          <c:idx val="2"/>
          <c:order val="2"/>
          <c:tx>
            <c:strRef>
              <c:f>'Slika 26.'!$E$5</c:f>
              <c:strCache>
                <c:ptCount val="1"/>
                <c:pt idx="0">
                  <c:v>Nepotrošač (broj transakcija) – desno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'Slika 26.'!$B$6:$B$17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26.'!$E$6:$E$17</c:f>
              <c:numCache>
                <c:formatCode>#,##0</c:formatCode>
                <c:ptCount val="12"/>
                <c:pt idx="0">
                  <c:v>253068</c:v>
                </c:pt>
                <c:pt idx="1">
                  <c:v>250622</c:v>
                </c:pt>
                <c:pt idx="2">
                  <c:v>285991</c:v>
                </c:pt>
                <c:pt idx="3">
                  <c:v>288079</c:v>
                </c:pt>
                <c:pt idx="4">
                  <c:v>305636</c:v>
                </c:pt>
                <c:pt idx="5">
                  <c:v>297780</c:v>
                </c:pt>
                <c:pt idx="6">
                  <c:v>305510</c:v>
                </c:pt>
                <c:pt idx="7">
                  <c:v>281966</c:v>
                </c:pt>
                <c:pt idx="8">
                  <c:v>295933</c:v>
                </c:pt>
                <c:pt idx="9">
                  <c:v>307736</c:v>
                </c:pt>
                <c:pt idx="10">
                  <c:v>279003</c:v>
                </c:pt>
                <c:pt idx="11">
                  <c:v>303275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81-4C01-A51B-8C0A5B68D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399952"/>
        <c:axId val="174399392"/>
      </c:lineChart>
      <c:dateAx>
        <c:axId val="174398272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398832"/>
        <c:crosses val="autoZero"/>
        <c:auto val="1"/>
        <c:lblOffset val="100"/>
        <c:baseTimeUnit val="months"/>
      </c:dateAx>
      <c:valAx>
        <c:axId val="174398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398272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439939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399952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dateAx>
        <c:axId val="174399952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one"/>
        <c:crossAx val="1743993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27.'!$D$5</c:f>
              <c:strCache>
                <c:ptCount val="1"/>
                <c:pt idx="0">
                  <c:v>Potrošač (vrijednost transakcija)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'Slika 27.'!$B$6:$B$17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27.'!$D$6:$D$17</c:f>
              <c:numCache>
                <c:formatCode>#,##0</c:formatCode>
                <c:ptCount val="12"/>
                <c:pt idx="0">
                  <c:v>168972969</c:v>
                </c:pt>
                <c:pt idx="1">
                  <c:v>163303969</c:v>
                </c:pt>
                <c:pt idx="2">
                  <c:v>183072698</c:v>
                </c:pt>
                <c:pt idx="3">
                  <c:v>181486303</c:v>
                </c:pt>
                <c:pt idx="4">
                  <c:v>187764011</c:v>
                </c:pt>
                <c:pt idx="5">
                  <c:v>193795611</c:v>
                </c:pt>
                <c:pt idx="6">
                  <c:v>217254445</c:v>
                </c:pt>
                <c:pt idx="7">
                  <c:v>198593184</c:v>
                </c:pt>
                <c:pt idx="8">
                  <c:v>214437983</c:v>
                </c:pt>
                <c:pt idx="9">
                  <c:v>209189514</c:v>
                </c:pt>
                <c:pt idx="10">
                  <c:v>189192832</c:v>
                </c:pt>
                <c:pt idx="11">
                  <c:v>198025293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8-4702-9543-E17C91E4ECD5}"/>
            </c:ext>
          </c:extLst>
        </c:ser>
        <c:ser>
          <c:idx val="3"/>
          <c:order val="3"/>
          <c:tx>
            <c:strRef>
              <c:f>'Slika 27.'!$F$5</c:f>
              <c:strCache>
                <c:ptCount val="1"/>
                <c:pt idx="0">
                  <c:v>Nepotrošač (vrijednost transakcija) – lijevo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'Slika 27.'!$B$6:$B$17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27.'!$F$6:$F$17</c:f>
              <c:numCache>
                <c:formatCode>#,##0</c:formatCode>
                <c:ptCount val="12"/>
                <c:pt idx="0">
                  <c:v>140249349</c:v>
                </c:pt>
                <c:pt idx="1">
                  <c:v>142836105</c:v>
                </c:pt>
                <c:pt idx="2">
                  <c:v>168729352</c:v>
                </c:pt>
                <c:pt idx="3">
                  <c:v>179332370</c:v>
                </c:pt>
                <c:pt idx="4">
                  <c:v>192499150</c:v>
                </c:pt>
                <c:pt idx="5">
                  <c:v>216146104</c:v>
                </c:pt>
                <c:pt idx="6">
                  <c:v>240133666</c:v>
                </c:pt>
                <c:pt idx="7">
                  <c:v>228158852</c:v>
                </c:pt>
                <c:pt idx="8">
                  <c:v>223938213</c:v>
                </c:pt>
                <c:pt idx="9">
                  <c:v>205283589</c:v>
                </c:pt>
                <c:pt idx="10">
                  <c:v>173737650</c:v>
                </c:pt>
                <c:pt idx="11">
                  <c:v>201272247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68-4702-9543-E17C91E4E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04432"/>
        <c:axId val="174404992"/>
      </c:lineChart>
      <c:lineChart>
        <c:grouping val="standard"/>
        <c:varyColors val="0"/>
        <c:ser>
          <c:idx val="0"/>
          <c:order val="0"/>
          <c:tx>
            <c:strRef>
              <c:f>'Slika 27.'!$C$5</c:f>
              <c:strCache>
                <c:ptCount val="1"/>
                <c:pt idx="0">
                  <c:v>Potrošač  (broj transakcija)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'Slika 27.'!$B$6:$B$17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27.'!$C$6:$C$17</c:f>
              <c:numCache>
                <c:formatCode>#,##0</c:formatCode>
                <c:ptCount val="12"/>
                <c:pt idx="0">
                  <c:v>420824</c:v>
                </c:pt>
                <c:pt idx="1">
                  <c:v>398344</c:v>
                </c:pt>
                <c:pt idx="2">
                  <c:v>451432</c:v>
                </c:pt>
                <c:pt idx="3">
                  <c:v>445288</c:v>
                </c:pt>
                <c:pt idx="4">
                  <c:v>444623</c:v>
                </c:pt>
                <c:pt idx="5">
                  <c:v>437948</c:v>
                </c:pt>
                <c:pt idx="6">
                  <c:v>473209</c:v>
                </c:pt>
                <c:pt idx="7">
                  <c:v>433900</c:v>
                </c:pt>
                <c:pt idx="8">
                  <c:v>472495</c:v>
                </c:pt>
                <c:pt idx="9">
                  <c:v>476265</c:v>
                </c:pt>
                <c:pt idx="10">
                  <c:v>439400</c:v>
                </c:pt>
                <c:pt idx="11">
                  <c:v>444967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68-4702-9543-E17C91E4ECD5}"/>
            </c:ext>
          </c:extLst>
        </c:ser>
        <c:ser>
          <c:idx val="2"/>
          <c:order val="2"/>
          <c:tx>
            <c:strRef>
              <c:f>'Slika 27.'!$E$5</c:f>
              <c:strCache>
                <c:ptCount val="1"/>
                <c:pt idx="0">
                  <c:v>Nepotrošač (broj transakcija) – desno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'Slika 27.'!$B$6:$B$17</c:f>
              <c:numCache>
                <c:formatCode>[$-41A]mmm/\ yy;@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'Slika 27.'!$E$6:$E$17</c:f>
              <c:numCache>
                <c:formatCode>#,##0</c:formatCode>
                <c:ptCount val="12"/>
                <c:pt idx="0">
                  <c:v>157310</c:v>
                </c:pt>
                <c:pt idx="1">
                  <c:v>159447</c:v>
                </c:pt>
                <c:pt idx="2">
                  <c:v>180665</c:v>
                </c:pt>
                <c:pt idx="3">
                  <c:v>182335</c:v>
                </c:pt>
                <c:pt idx="4">
                  <c:v>188049</c:v>
                </c:pt>
                <c:pt idx="5">
                  <c:v>198581</c:v>
                </c:pt>
                <c:pt idx="6">
                  <c:v>215700</c:v>
                </c:pt>
                <c:pt idx="7">
                  <c:v>192758</c:v>
                </c:pt>
                <c:pt idx="8">
                  <c:v>203827</c:v>
                </c:pt>
                <c:pt idx="9">
                  <c:v>195146</c:v>
                </c:pt>
                <c:pt idx="10">
                  <c:v>166588</c:v>
                </c:pt>
                <c:pt idx="11">
                  <c:v>187273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68-4702-9543-E17C91E4E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06112"/>
        <c:axId val="174405552"/>
      </c:lineChart>
      <c:dateAx>
        <c:axId val="174404432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404992"/>
        <c:crosses val="autoZero"/>
        <c:auto val="1"/>
        <c:lblOffset val="100"/>
        <c:baseTimeUnit val="months"/>
      </c:dateAx>
      <c:valAx>
        <c:axId val="174404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404432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 EUR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440555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406112"/>
        <c:crosses val="max"/>
        <c:crossBetween val="between"/>
        <c:dispUnits>
          <c:builtInUnit val="thousand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tis.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dateAx>
        <c:axId val="174406112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one"/>
        <c:crossAx val="1744055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99-4E54-A24B-4338A7B929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99-4E54-A24B-4338A7B929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99-4E54-A24B-4338A7B929D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999-4E54-A24B-4338A7B929DB}"/>
              </c:ext>
            </c:extLst>
          </c:dPt>
          <c:dLbls>
            <c:dLbl>
              <c:idx val="0"/>
              <c:layout>
                <c:manualLayout>
                  <c:x val="0.1"/>
                  <c:y val="-6.94444444444444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99-4E54-A24B-4338A7B929DB}"/>
                </c:ext>
              </c:extLst>
            </c:dLbl>
            <c:dLbl>
              <c:idx val="1"/>
              <c:layout>
                <c:manualLayout>
                  <c:x val="-8.6111111111111124E-2"/>
                  <c:y val="6.94444444444444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99-4E54-A24B-4338A7B929DB}"/>
                </c:ext>
              </c:extLst>
            </c:dLbl>
            <c:dLbl>
              <c:idx val="2"/>
              <c:layout>
                <c:manualLayout>
                  <c:x val="-7.7777777777777779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99-4E54-A24B-4338A7B929DB}"/>
                </c:ext>
              </c:extLst>
            </c:dLbl>
            <c:dLbl>
              <c:idx val="3"/>
              <c:layout>
                <c:manualLayout>
                  <c:x val="-2.5000000000000001E-2"/>
                  <c:y val="-9.722222222222223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99-4E54-A24B-4338A7B929D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28.'!$C$5:$F$5</c:f>
              <c:strCache>
                <c:ptCount val="4"/>
                <c:pt idx="0">
                  <c:v>Bankomat</c:v>
                </c:pt>
                <c:pt idx="1">
                  <c:v>EFTPOS uređaj</c:v>
                </c:pt>
                <c:pt idx="2">
                  <c:v>Internet</c:v>
                </c:pt>
                <c:pt idx="3">
                  <c:v>EFTPOS uređaj za isplatu i uplatu</c:v>
                </c:pt>
              </c:strCache>
            </c:strRef>
          </c:cat>
          <c:val>
            <c:numRef>
              <c:f>'Slika 28.'!$C$18:$F$18</c:f>
              <c:numCache>
                <c:formatCode>#,##0</c:formatCode>
                <c:ptCount val="4"/>
                <c:pt idx="0">
                  <c:v>4976593</c:v>
                </c:pt>
                <c:pt idx="1">
                  <c:v>144389549</c:v>
                </c:pt>
                <c:pt idx="2">
                  <c:v>8096937</c:v>
                </c:pt>
                <c:pt idx="3">
                  <c:v>111644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99-4E54-A24B-4338A7B92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EB6-4809-A036-DD82A9E456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B6-4809-A036-DD82A9E456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EB6-4809-A036-DD82A9E4569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EB6-4809-A036-DD82A9E4569A}"/>
              </c:ext>
            </c:extLst>
          </c:dPt>
          <c:dLbls>
            <c:dLbl>
              <c:idx val="0"/>
              <c:layout>
                <c:manualLayout>
                  <c:x val="8.6071083272910534E-2"/>
                  <c:y val="-5.577424074017126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B6-4809-A036-DD82A9E4569A}"/>
                </c:ext>
              </c:extLst>
            </c:dLbl>
            <c:dLbl>
              <c:idx val="1"/>
              <c:layout>
                <c:manualLayout>
                  <c:x val="-0.13587785793164336"/>
                  <c:y val="5.2338003335925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74,64%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0EB6-4809-A036-DD82A9E4569A}"/>
                </c:ext>
              </c:extLst>
            </c:dLbl>
            <c:dLbl>
              <c:idx val="2"/>
              <c:layout>
                <c:manualLayout>
                  <c:x val="-4.7222222222222221E-2"/>
                  <c:y val="-8.79629629629629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B6-4809-A036-DD82A9E4569A}"/>
                </c:ext>
              </c:extLst>
            </c:dLbl>
            <c:dLbl>
              <c:idx val="3"/>
              <c:layout>
                <c:manualLayout>
                  <c:x val="-2.7777777777777779E-3"/>
                  <c:y val="-9.72222222222222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B6-4809-A036-DD82A9E4569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'Slika 29.'!$C$5:$F$5</c:f>
              <c:strCache>
                <c:ptCount val="4"/>
                <c:pt idx="0">
                  <c:v>Bankomat</c:v>
                </c:pt>
                <c:pt idx="1">
                  <c:v>EFTPOS uređaj</c:v>
                </c:pt>
                <c:pt idx="2">
                  <c:v>Internet</c:v>
                </c:pt>
                <c:pt idx="3">
                  <c:v>EFTPOS uređaj za isplatu i uplatu</c:v>
                </c:pt>
              </c:strCache>
            </c:strRef>
          </c:cat>
          <c:val>
            <c:numRef>
              <c:f>'Slika 29.'!$C$18:$F$18</c:f>
              <c:numCache>
                <c:formatCode>#,##0</c:formatCode>
                <c:ptCount val="4"/>
                <c:pt idx="0">
                  <c:v>1085520789</c:v>
                </c:pt>
                <c:pt idx="1">
                  <c:v>4933036258.750001</c:v>
                </c:pt>
                <c:pt idx="2">
                  <c:v>560575055.16999996</c:v>
                </c:pt>
                <c:pt idx="3">
                  <c:v>30092788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B6-4809-A036-DD82A9E4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21865346985825"/>
          <c:y val="5.0995943890790714E-2"/>
          <c:w val="0.76759469696969695"/>
          <c:h val="0.614603819444444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'Slika 30.'!$C$5</c:f>
              <c:strCache>
                <c:ptCount val="1"/>
                <c:pt idx="0">
                  <c:v>Broj transakcija – lijevo</c:v>
                </c:pt>
              </c:strCache>
            </c:strRef>
          </c:tx>
          <c:invertIfNegative val="0"/>
          <c:cat>
            <c:strRef>
              <c:f>'Slika 30.'!$B$6:$B$12</c:f>
              <c:strCache>
                <c:ptCount val="7"/>
                <c:pt idx="0">
                  <c:v>NJEMAČKA</c:v>
                </c:pt>
                <c:pt idx="1">
                  <c:v>AUSTRIJA</c:v>
                </c:pt>
                <c:pt idx="2">
                  <c:v>SJEDINJENE AMERIČKE DRŽAVE</c:v>
                </c:pt>
                <c:pt idx="3">
                  <c:v>SLOVENIJA</c:v>
                </c:pt>
                <c:pt idx="4">
                  <c:v>UJEDINJENO KRALJEVSTVO V. B. I SJ. IRSKE</c:v>
                </c:pt>
                <c:pt idx="5">
                  <c:v>IRSKA</c:v>
                </c:pt>
                <c:pt idx="6">
                  <c:v>POLJSKA</c:v>
                </c:pt>
              </c:strCache>
            </c:strRef>
          </c:cat>
          <c:val>
            <c:numRef>
              <c:f>'Slika 30.'!$C$6:$C$12</c:f>
              <c:numCache>
                <c:formatCode>#,##0</c:formatCode>
                <c:ptCount val="7"/>
                <c:pt idx="0">
                  <c:v>20133112</c:v>
                </c:pt>
                <c:pt idx="1">
                  <c:v>9999925</c:v>
                </c:pt>
                <c:pt idx="2">
                  <c:v>9884980</c:v>
                </c:pt>
                <c:pt idx="3">
                  <c:v>13739362</c:v>
                </c:pt>
                <c:pt idx="4">
                  <c:v>7738032</c:v>
                </c:pt>
                <c:pt idx="5">
                  <c:v>2369408</c:v>
                </c:pt>
                <c:pt idx="6">
                  <c:v>13211366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E-4BB2-9DD2-082E5E252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448352"/>
        <c:axId val="175448912"/>
      </c:barChart>
      <c:lineChart>
        <c:grouping val="standard"/>
        <c:varyColors val="0"/>
        <c:ser>
          <c:idx val="1"/>
          <c:order val="1"/>
          <c:tx>
            <c:strRef>
              <c:f>'Slika 30.'!$D$5</c:f>
              <c:strCache>
                <c:ptCount val="1"/>
                <c:pt idx="0">
                  <c:v>Vrijednost transakcija – desno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</c:marker>
          <c:cat>
            <c:strRef>
              <c:f>'Slika 30.'!$B$6:$B$12</c:f>
              <c:strCache>
                <c:ptCount val="7"/>
                <c:pt idx="0">
                  <c:v>NJEMAČKA</c:v>
                </c:pt>
                <c:pt idx="1">
                  <c:v>AUSTRIJA</c:v>
                </c:pt>
                <c:pt idx="2">
                  <c:v>SJEDINJENE AMERIČKE DRŽAVE</c:v>
                </c:pt>
                <c:pt idx="3">
                  <c:v>SLOVENIJA</c:v>
                </c:pt>
                <c:pt idx="4">
                  <c:v>UJEDINJENO KRALJEVSTVO V. B. I SJ. IRSKE</c:v>
                </c:pt>
                <c:pt idx="5">
                  <c:v>IRSKA</c:v>
                </c:pt>
                <c:pt idx="6">
                  <c:v>POLJSKA</c:v>
                </c:pt>
              </c:strCache>
            </c:strRef>
          </c:cat>
          <c:val>
            <c:numRef>
              <c:f>'Slika 30.'!$D$6:$D$12</c:f>
              <c:numCache>
                <c:formatCode>#,##0</c:formatCode>
                <c:ptCount val="7"/>
                <c:pt idx="0">
                  <c:v>1247070004.1100001</c:v>
                </c:pt>
                <c:pt idx="1">
                  <c:v>602912052.85000002</c:v>
                </c:pt>
                <c:pt idx="2">
                  <c:v>538761101.00999999</c:v>
                </c:pt>
                <c:pt idx="3">
                  <c:v>481179052.67000002</c:v>
                </c:pt>
                <c:pt idx="4">
                  <c:v>377282899.77000004</c:v>
                </c:pt>
                <c:pt idx="5">
                  <c:v>328493855.84000003</c:v>
                </c:pt>
                <c:pt idx="6">
                  <c:v>276072570.04000002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1E-4BB2-9DD2-082E5E252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450032"/>
        <c:axId val="175449472"/>
      </c:lineChart>
      <c:catAx>
        <c:axId val="175448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600"/>
            </a:pPr>
            <a:endParaRPr lang="sr-Latn-RS"/>
          </a:p>
        </c:txPr>
        <c:crossAx val="175448912"/>
        <c:crosses val="autoZero"/>
        <c:auto val="1"/>
        <c:lblAlgn val="ctr"/>
        <c:lblOffset val="100"/>
        <c:noMultiLvlLbl val="0"/>
      </c:catAx>
      <c:valAx>
        <c:axId val="175448912"/>
        <c:scaling>
          <c:orientation val="minMax"/>
          <c:min val="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75448352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/>
                    <a:t>mil.</a:t>
                  </a:r>
                </a:p>
              </c:rich>
            </c:tx>
          </c:dispUnitsLbl>
        </c:dispUnits>
      </c:valAx>
      <c:valAx>
        <c:axId val="175449472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5450032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5045918412740782"/>
                <c:y val="4.3547266088945588E-2"/>
              </c:manualLayout>
            </c:layout>
            <c:tx>
              <c:rich>
                <a:bodyPr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endParaRPr lang="en-US"/>
                </a:p>
              </c:rich>
            </c:tx>
          </c:dispUnitsLbl>
        </c:dispUnits>
      </c:valAx>
      <c:catAx>
        <c:axId val="175450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544947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6.2714646464646579E-3"/>
          <c:y val="0.91161493055555565"/>
          <c:w val="0.88892171717171764"/>
          <c:h val="6.5464930555555592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'Slika 31. i 32.'!$B$6</c:f>
              <c:strCache>
                <c:ptCount val="1"/>
                <c:pt idx="0">
                  <c:v>SCA –  autentificirano pozdanom autentifikacijom klijenta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'Slika 31. i 32.'!$C$5:$D$5</c:f>
              <c:strCache>
                <c:ptCount val="2"/>
                <c:pt idx="0">
                  <c:v>Inicirano platnim kanalom 
koji nije s udaljenosti</c:v>
                </c:pt>
                <c:pt idx="1">
                  <c:v>Inicirano platnim kanalom 
s udaljenosti</c:v>
                </c:pt>
              </c:strCache>
            </c:strRef>
          </c:cat>
          <c:val>
            <c:numRef>
              <c:f>'Slika 31. i 32.'!$C$6:$D$6</c:f>
              <c:numCache>
                <c:formatCode>#,##0</c:formatCode>
                <c:ptCount val="2"/>
                <c:pt idx="0">
                  <c:v>175663707</c:v>
                </c:pt>
                <c:pt idx="1">
                  <c:v>22601853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54-4810-8516-1F9CCAFE8EC6}"/>
            </c:ext>
          </c:extLst>
        </c:ser>
        <c:ser>
          <c:idx val="1"/>
          <c:order val="1"/>
          <c:tx>
            <c:strRef>
              <c:f>'Slika 31. i 32.'!$B$7</c:f>
              <c:strCache>
                <c:ptCount val="1"/>
                <c:pt idx="0">
                  <c:v>non-SCA – nije primijenjena pouzdana autentifikacija klijenta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'Slika 31. i 32.'!$C$5:$D$5</c:f>
              <c:strCache>
                <c:ptCount val="2"/>
                <c:pt idx="0">
                  <c:v>Inicirano platnim kanalom 
koji nije s udaljenosti</c:v>
                </c:pt>
                <c:pt idx="1">
                  <c:v>Inicirano platnim kanalom 
s udaljenosti</c:v>
                </c:pt>
              </c:strCache>
            </c:strRef>
          </c:cat>
          <c:val>
            <c:numRef>
              <c:f>'Slika 31. i 32.'!$C$7:$D$7</c:f>
              <c:numCache>
                <c:formatCode>#,##0</c:formatCode>
                <c:ptCount val="2"/>
                <c:pt idx="0">
                  <c:v>512478761</c:v>
                </c:pt>
                <c:pt idx="1">
                  <c:v>25851291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54-4810-8516-1F9CCAFE8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2368767"/>
        <c:axId val="862386239"/>
      </c:barChart>
      <c:catAx>
        <c:axId val="862368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86239"/>
        <c:crosses val="autoZero"/>
        <c:auto val="1"/>
        <c:lblAlgn val="ctr"/>
        <c:lblOffset val="100"/>
        <c:noMultiLvlLbl val="0"/>
      </c:catAx>
      <c:valAx>
        <c:axId val="862386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68767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'Slika 31. i 32.'!$H$6</c:f>
              <c:strCache>
                <c:ptCount val="1"/>
                <c:pt idx="0">
                  <c:v>SCA – autentificirano pozdanom autentifikacijom klijenta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'Slika 31. i 32.'!$I$5:$J$5</c:f>
              <c:strCache>
                <c:ptCount val="2"/>
                <c:pt idx="0">
                  <c:v>Inicirano platnim kanalom 
koji nije s udaljenosti</c:v>
                </c:pt>
                <c:pt idx="1">
                  <c:v>Inicirano platnim kanalom 
s udaljenosti</c:v>
                </c:pt>
              </c:strCache>
            </c:strRef>
          </c:cat>
          <c:val>
            <c:numRef>
              <c:f>'Slika 31. i 32.'!$I$6:$J$6</c:f>
              <c:numCache>
                <c:formatCode>#,##0</c:formatCode>
                <c:ptCount val="2"/>
                <c:pt idx="0">
                  <c:v>10529214334</c:v>
                </c:pt>
                <c:pt idx="1">
                  <c:v>1653649301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25-46AB-A1A9-FD471C962495}"/>
            </c:ext>
          </c:extLst>
        </c:ser>
        <c:ser>
          <c:idx val="1"/>
          <c:order val="1"/>
          <c:tx>
            <c:strRef>
              <c:f>'Slika 31. i 32.'!$H$7</c:f>
              <c:strCache>
                <c:ptCount val="1"/>
                <c:pt idx="0">
                  <c:v>non-SCA – nije primijenjena pouzdana autentifikacija klijenta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'Slika 31. i 32.'!$I$5:$J$5</c:f>
              <c:strCache>
                <c:ptCount val="2"/>
                <c:pt idx="0">
                  <c:v>Inicirano platnim kanalom 
koji nije s udaljenosti</c:v>
                </c:pt>
                <c:pt idx="1">
                  <c:v>Inicirano platnim kanalom 
s udaljenosti</c:v>
                </c:pt>
              </c:strCache>
            </c:strRef>
          </c:cat>
          <c:val>
            <c:numRef>
              <c:f>'Slika 31. i 32.'!$I$7:$J$7</c:f>
              <c:numCache>
                <c:formatCode>#,##0</c:formatCode>
                <c:ptCount val="2"/>
                <c:pt idx="0">
                  <c:v>9285500887</c:v>
                </c:pt>
                <c:pt idx="1">
                  <c:v>1015207248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25-46AB-A1A9-FD471C962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2392063"/>
        <c:axId val="862374591"/>
      </c:barChart>
      <c:catAx>
        <c:axId val="86239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74591"/>
        <c:crosses val="autoZero"/>
        <c:auto val="1"/>
        <c:lblAlgn val="ctr"/>
        <c:lblOffset val="100"/>
        <c:noMultiLvlLbl val="0"/>
      </c:catAx>
      <c:valAx>
        <c:axId val="862374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92063"/>
        <c:crosses val="autoZero"/>
        <c:crossBetween val="between"/>
        <c:dispUnits>
          <c:builtInUnit val="b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mlrd.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3.xml"/><Relationship Id="rId4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chart" Target="../charts/chart1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1</xdr:row>
      <xdr:rowOff>28574</xdr:rowOff>
    </xdr:from>
    <xdr:to>
      <xdr:col>16</xdr:col>
      <xdr:colOff>419099</xdr:colOff>
      <xdr:row>21</xdr:row>
      <xdr:rowOff>28574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9524</xdr:colOff>
      <xdr:row>1</xdr:row>
      <xdr:rowOff>28574</xdr:rowOff>
    </xdr:from>
    <xdr:to>
      <xdr:col>16</xdr:col>
      <xdr:colOff>419099</xdr:colOff>
      <xdr:row>21</xdr:row>
      <xdr:rowOff>28574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80E72FE6-02E5-4CE4-8F48-78F78C052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9524</xdr:colOff>
      <xdr:row>1</xdr:row>
      <xdr:rowOff>6594</xdr:rowOff>
    </xdr:from>
    <xdr:to>
      <xdr:col>16</xdr:col>
      <xdr:colOff>419099</xdr:colOff>
      <xdr:row>21</xdr:row>
      <xdr:rowOff>6594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B8FEFF1D-4F03-47EE-BA3F-2EACA6315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216144</xdr:colOff>
      <xdr:row>2</xdr:row>
      <xdr:rowOff>134083</xdr:rowOff>
    </xdr:from>
    <xdr:to>
      <xdr:col>14</xdr:col>
      <xdr:colOff>509220</xdr:colOff>
      <xdr:row>19</xdr:row>
      <xdr:rowOff>12456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F04801FD-36B2-4469-87EC-ED09BA71D8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135548</xdr:colOff>
      <xdr:row>19</xdr:row>
      <xdr:rowOff>97448</xdr:rowOff>
    </xdr:from>
    <xdr:to>
      <xdr:col>14</xdr:col>
      <xdr:colOff>428624</xdr:colOff>
      <xdr:row>36</xdr:row>
      <xdr:rowOff>100379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4D88F3E8-E299-4826-8791-BA4639653B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57978</xdr:colOff>
      <xdr:row>8</xdr:row>
      <xdr:rowOff>24019</xdr:rowOff>
    </xdr:from>
    <xdr:to>
      <xdr:col>7</xdr:col>
      <xdr:colOff>240195</xdr:colOff>
      <xdr:row>24</xdr:row>
      <xdr:rowOff>116784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29930254-9EBF-45D6-9479-BCA8719BCC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18316</xdr:colOff>
      <xdr:row>11</xdr:row>
      <xdr:rowOff>97446</xdr:rowOff>
    </xdr:from>
    <xdr:to>
      <xdr:col>7</xdr:col>
      <xdr:colOff>512884</xdr:colOff>
      <xdr:row>30</xdr:row>
      <xdr:rowOff>139210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3DBDF013-2218-44FC-BE98-94C35DA81D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470452</xdr:colOff>
      <xdr:row>3</xdr:row>
      <xdr:rowOff>1</xdr:rowOff>
    </xdr:from>
    <xdr:to>
      <xdr:col>16</xdr:col>
      <xdr:colOff>470452</xdr:colOff>
      <xdr:row>18</xdr:row>
      <xdr:rowOff>13254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517917FE-5350-4F1A-9C1D-4835CC1F1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81970</xdr:colOff>
      <xdr:row>2</xdr:row>
      <xdr:rowOff>101535</xdr:rowOff>
    </xdr:from>
    <xdr:to>
      <xdr:col>19</xdr:col>
      <xdr:colOff>252928</xdr:colOff>
      <xdr:row>18</xdr:row>
      <xdr:rowOff>111388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4</xdr:row>
      <xdr:rowOff>257174</xdr:rowOff>
    </xdr:from>
    <xdr:to>
      <xdr:col>20</xdr:col>
      <xdr:colOff>314325</xdr:colOff>
      <xdr:row>35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199655</xdr:colOff>
      <xdr:row>4</xdr:row>
      <xdr:rowOff>50717</xdr:rowOff>
    </xdr:from>
    <xdr:to>
      <xdr:col>19</xdr:col>
      <xdr:colOff>87923</xdr:colOff>
      <xdr:row>18</xdr:row>
      <xdr:rowOff>96240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199655</xdr:colOff>
      <xdr:row>4</xdr:row>
      <xdr:rowOff>50717</xdr:rowOff>
    </xdr:from>
    <xdr:to>
      <xdr:col>19</xdr:col>
      <xdr:colOff>87923</xdr:colOff>
      <xdr:row>18</xdr:row>
      <xdr:rowOff>96240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C7821EA8-A18A-4250-94CA-130A9AF348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147637</xdr:colOff>
      <xdr:row>13</xdr:row>
      <xdr:rowOff>133350</xdr:rowOff>
    </xdr:from>
    <xdr:to>
      <xdr:col>2</xdr:col>
      <xdr:colOff>1976437</xdr:colOff>
      <xdr:row>28</xdr:row>
      <xdr:rowOff>19050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8D14EFEA-268E-4537-8154-B288722FF8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57150</xdr:colOff>
      <xdr:row>3</xdr:row>
      <xdr:rowOff>47625</xdr:rowOff>
    </xdr:from>
    <xdr:to>
      <xdr:col>19</xdr:col>
      <xdr:colOff>356250</xdr:colOff>
      <xdr:row>15</xdr:row>
      <xdr:rowOff>95488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8F7BCBF2-FBAF-493B-966E-FF359E36D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11150" y="628650"/>
          <a:ext cx="4566300" cy="2743438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16</xdr:row>
      <xdr:rowOff>171450</xdr:rowOff>
    </xdr:from>
    <xdr:to>
      <xdr:col>19</xdr:col>
      <xdr:colOff>384064</xdr:colOff>
      <xdr:row>31</xdr:row>
      <xdr:rowOff>63484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74BC70FF-CBFF-469C-B968-FE9E03589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20675" y="3638550"/>
          <a:ext cx="4584589" cy="2749534"/>
        </a:xfrm>
        <a:prstGeom prst="rect">
          <a:avLst/>
        </a:prstGeom>
      </xdr:spPr>
    </xdr:pic>
    <xdr:clientData/>
  </xdr:twoCellAnchor>
  <xdr:twoCellAnchor>
    <xdr:from>
      <xdr:col>4</xdr:col>
      <xdr:colOff>214312</xdr:colOff>
      <xdr:row>14</xdr:row>
      <xdr:rowOff>95250</xdr:rowOff>
    </xdr:from>
    <xdr:to>
      <xdr:col>9</xdr:col>
      <xdr:colOff>23812</xdr:colOff>
      <xdr:row>28</xdr:row>
      <xdr:rowOff>171450</xdr:rowOff>
    </xdr:to>
    <xdr:graphicFrame macro="">
      <xdr:nvGraphicFramePr>
        <xdr:cNvPr id="9" name="Grafikon 8">
          <a:extLst>
            <a:ext uri="{FF2B5EF4-FFF2-40B4-BE49-F238E27FC236}">
              <a16:creationId xmlns:a16="http://schemas.microsoft.com/office/drawing/2014/main" id="{829CE7DB-F1C4-4CF2-9B58-AD1AD407C3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129762</xdr:colOff>
      <xdr:row>11</xdr:row>
      <xdr:rowOff>132521</xdr:rowOff>
    </xdr:from>
    <xdr:to>
      <xdr:col>13</xdr:col>
      <xdr:colOff>407857</xdr:colOff>
      <xdr:row>27</xdr:row>
      <xdr:rowOff>76354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172279</xdr:colOff>
      <xdr:row>13</xdr:row>
      <xdr:rowOff>53009</xdr:rowOff>
    </xdr:from>
    <xdr:to>
      <xdr:col>4</xdr:col>
      <xdr:colOff>424070</xdr:colOff>
      <xdr:row>27</xdr:row>
      <xdr:rowOff>112644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3BAF7134-A7EF-4955-B058-E08AA53F9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124240</xdr:colOff>
      <xdr:row>11</xdr:row>
      <xdr:rowOff>149087</xdr:rowOff>
    </xdr:from>
    <xdr:to>
      <xdr:col>13</xdr:col>
      <xdr:colOff>402335</xdr:colOff>
      <xdr:row>27</xdr:row>
      <xdr:rowOff>92920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8C018749-29C8-46CA-89F7-FF25B9666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172279</xdr:colOff>
      <xdr:row>12</xdr:row>
      <xdr:rowOff>53009</xdr:rowOff>
    </xdr:from>
    <xdr:to>
      <xdr:col>4</xdr:col>
      <xdr:colOff>424070</xdr:colOff>
      <xdr:row>26</xdr:row>
      <xdr:rowOff>112644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6669C02A-84F4-42D2-9A9D-8EC687154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43992</xdr:colOff>
      <xdr:row>4</xdr:row>
      <xdr:rowOff>609599</xdr:rowOff>
    </xdr:from>
    <xdr:to>
      <xdr:col>23</xdr:col>
      <xdr:colOff>485775</xdr:colOff>
      <xdr:row>23</xdr:row>
      <xdr:rowOff>114300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E0C6644D-1A8D-43FD-8B4F-767654FB1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79256</xdr:colOff>
      <xdr:row>4</xdr:row>
      <xdr:rowOff>627061</xdr:rowOff>
    </xdr:from>
    <xdr:to>
      <xdr:col>15</xdr:col>
      <xdr:colOff>238125</xdr:colOff>
      <xdr:row>25</xdr:row>
      <xdr:rowOff>63500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90844A1B-4A59-48E6-8ADD-A3266180A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508444</xdr:colOff>
      <xdr:row>4</xdr:row>
      <xdr:rowOff>419402</xdr:rowOff>
    </xdr:from>
    <xdr:to>
      <xdr:col>19</xdr:col>
      <xdr:colOff>458028</xdr:colOff>
      <xdr:row>21</xdr:row>
      <xdr:rowOff>43296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5037323B-27AF-46D8-924B-E1FA90E40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724729</xdr:colOff>
      <xdr:row>6</xdr:row>
      <xdr:rowOff>0</xdr:rowOff>
    </xdr:from>
    <xdr:to>
      <xdr:col>19</xdr:col>
      <xdr:colOff>473765</xdr:colOff>
      <xdr:row>18</xdr:row>
      <xdr:rowOff>60050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8E64563E-C84E-49FE-9A79-384864BF2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3</xdr:row>
      <xdr:rowOff>60255</xdr:rowOff>
    </xdr:from>
    <xdr:to>
      <xdr:col>12</xdr:col>
      <xdr:colOff>428624</xdr:colOff>
      <xdr:row>20</xdr:row>
      <xdr:rowOff>85724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638175</xdr:colOff>
      <xdr:row>3</xdr:row>
      <xdr:rowOff>60255</xdr:rowOff>
    </xdr:from>
    <xdr:to>
      <xdr:col>12</xdr:col>
      <xdr:colOff>428624</xdr:colOff>
      <xdr:row>25</xdr:row>
      <xdr:rowOff>119062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9E43C992-C5F0-4707-8D00-130368FB4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522514</xdr:colOff>
      <xdr:row>5</xdr:row>
      <xdr:rowOff>47106</xdr:rowOff>
    </xdr:from>
    <xdr:to>
      <xdr:col>19</xdr:col>
      <xdr:colOff>82376</xdr:colOff>
      <xdr:row>31</xdr:row>
      <xdr:rowOff>89846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522514</xdr:colOff>
      <xdr:row>5</xdr:row>
      <xdr:rowOff>47106</xdr:rowOff>
    </xdr:from>
    <xdr:to>
      <xdr:col>19</xdr:col>
      <xdr:colOff>82376</xdr:colOff>
      <xdr:row>31</xdr:row>
      <xdr:rowOff>89846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CCCB32C6-7F1D-4D55-A681-953BF4325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97219</xdr:colOff>
      <xdr:row>4</xdr:row>
      <xdr:rowOff>419100</xdr:rowOff>
    </xdr:from>
    <xdr:to>
      <xdr:col>15</xdr:col>
      <xdr:colOff>746882</xdr:colOff>
      <xdr:row>30</xdr:row>
      <xdr:rowOff>76201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367393</xdr:colOff>
      <xdr:row>4</xdr:row>
      <xdr:rowOff>81641</xdr:rowOff>
    </xdr:from>
    <xdr:to>
      <xdr:col>13</xdr:col>
      <xdr:colOff>163286</xdr:colOff>
      <xdr:row>18</xdr:row>
      <xdr:rowOff>95248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380999</xdr:colOff>
      <xdr:row>4</xdr:row>
      <xdr:rowOff>123</xdr:rowOff>
    </xdr:from>
    <xdr:to>
      <xdr:col>13</xdr:col>
      <xdr:colOff>273269</xdr:colOff>
      <xdr:row>18</xdr:row>
      <xdr:rowOff>131379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588180</xdr:colOff>
      <xdr:row>5</xdr:row>
      <xdr:rowOff>30106</xdr:rowOff>
    </xdr:from>
    <xdr:to>
      <xdr:col>20</xdr:col>
      <xdr:colOff>354487</xdr:colOff>
      <xdr:row>31</xdr:row>
      <xdr:rowOff>121655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329571</xdr:colOff>
      <xdr:row>5</xdr:row>
      <xdr:rowOff>2170</xdr:rowOff>
    </xdr:from>
    <xdr:to>
      <xdr:col>21</xdr:col>
      <xdr:colOff>457200</xdr:colOff>
      <xdr:row>31</xdr:row>
      <xdr:rowOff>145135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463034</xdr:colOff>
      <xdr:row>5</xdr:row>
      <xdr:rowOff>22763</xdr:rowOff>
    </xdr:from>
    <xdr:to>
      <xdr:col>19</xdr:col>
      <xdr:colOff>437666</xdr:colOff>
      <xdr:row>29</xdr:row>
      <xdr:rowOff>807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297245</xdr:colOff>
      <xdr:row>3</xdr:row>
      <xdr:rowOff>144518</xdr:rowOff>
    </xdr:from>
    <xdr:to>
      <xdr:col>14</xdr:col>
      <xdr:colOff>26604</xdr:colOff>
      <xdr:row>23</xdr:row>
      <xdr:rowOff>111672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168495</xdr:colOff>
      <xdr:row>1</xdr:row>
      <xdr:rowOff>158640</xdr:rowOff>
    </xdr:from>
    <xdr:to>
      <xdr:col>13</xdr:col>
      <xdr:colOff>358994</xdr:colOff>
      <xdr:row>21</xdr:row>
      <xdr:rowOff>94265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177183</xdr:colOff>
      <xdr:row>3</xdr:row>
      <xdr:rowOff>101938</xdr:rowOff>
    </xdr:from>
    <xdr:to>
      <xdr:col>13</xdr:col>
      <xdr:colOff>848329</xdr:colOff>
      <xdr:row>24</xdr:row>
      <xdr:rowOff>138275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358994</xdr:colOff>
      <xdr:row>2</xdr:row>
      <xdr:rowOff>126944</xdr:rowOff>
    </xdr:from>
    <xdr:to>
      <xdr:col>16</xdr:col>
      <xdr:colOff>130395</xdr:colOff>
      <xdr:row>18</xdr:row>
      <xdr:rowOff>155519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291611</xdr:colOff>
      <xdr:row>3</xdr:row>
      <xdr:rowOff>132983</xdr:rowOff>
    </xdr:from>
    <xdr:to>
      <xdr:col>15</xdr:col>
      <xdr:colOff>493102</xdr:colOff>
      <xdr:row>19</xdr:row>
      <xdr:rowOff>160825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</xdr:row>
      <xdr:rowOff>133350</xdr:rowOff>
    </xdr:from>
    <xdr:to>
      <xdr:col>18</xdr:col>
      <xdr:colOff>123825</xdr:colOff>
      <xdr:row>22</xdr:row>
      <xdr:rowOff>180975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319252</xdr:colOff>
      <xdr:row>15</xdr:row>
      <xdr:rowOff>80142</xdr:rowOff>
    </xdr:from>
    <xdr:to>
      <xdr:col>3</xdr:col>
      <xdr:colOff>292976</xdr:colOff>
      <xdr:row>34</xdr:row>
      <xdr:rowOff>77515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DD87A6EB-AF3B-4A7A-8CED-93B6A2E2FA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114957</xdr:colOff>
      <xdr:row>17</xdr:row>
      <xdr:rowOff>26604</xdr:rowOff>
    </xdr:from>
    <xdr:to>
      <xdr:col>9</xdr:col>
      <xdr:colOff>468039</xdr:colOff>
      <xdr:row>36</xdr:row>
      <xdr:rowOff>23977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68D50DD-2064-41D5-9AD3-2CAB7D4D7F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tabSelected="1" zoomScale="120" zoomScaleNormal="120" workbookViewId="0">
      <selection activeCell="O29" sqref="O29"/>
    </sheetView>
  </sheetViews>
  <sheetFormatPr defaultColWidth="9.33203125" defaultRowHeight="12.95" customHeight="1" x14ac:dyDescent="0.2"/>
  <cols>
    <col min="1" max="1" width="2.83203125" style="150" customWidth="1"/>
    <col min="2" max="2" width="29.1640625" style="150" customWidth="1"/>
    <col min="3" max="3" width="14.5" style="150" customWidth="1"/>
    <col min="4" max="4" width="14.6640625" style="150" customWidth="1"/>
    <col min="5" max="5" width="14.83203125" style="150" customWidth="1"/>
    <col min="6" max="6" width="14" style="150" customWidth="1"/>
    <col min="7" max="7" width="15.1640625" style="150" customWidth="1"/>
    <col min="8" max="16384" width="9.33203125" style="150"/>
  </cols>
  <sheetData>
    <row r="1" spans="1:7" ht="12.95" customHeight="1" x14ac:dyDescent="0.2">
      <c r="A1" s="150" t="s">
        <v>71</v>
      </c>
    </row>
    <row r="2" spans="1:7" ht="15.75" x14ac:dyDescent="0.25">
      <c r="B2" s="39" t="s">
        <v>10</v>
      </c>
    </row>
    <row r="4" spans="1:7" ht="12.75" customHeight="1" x14ac:dyDescent="0.2"/>
    <row r="6" spans="1:7" ht="27" customHeight="1" x14ac:dyDescent="0.2">
      <c r="B6" s="280" t="s">
        <v>3</v>
      </c>
      <c r="C6" s="281" t="s">
        <v>175</v>
      </c>
      <c r="D6" s="281" t="s">
        <v>196</v>
      </c>
      <c r="E6" s="281" t="s">
        <v>214</v>
      </c>
      <c r="F6" s="281" t="s">
        <v>274</v>
      </c>
      <c r="G6" s="281" t="s">
        <v>340</v>
      </c>
    </row>
    <row r="7" spans="1:7" ht="12.95" customHeight="1" x14ac:dyDescent="0.2">
      <c r="B7" s="20" t="s">
        <v>4</v>
      </c>
      <c r="C7" s="21">
        <v>4692</v>
      </c>
      <c r="D7" s="21">
        <v>4184</v>
      </c>
      <c r="E7" s="21">
        <v>4277</v>
      </c>
      <c r="F7" s="21">
        <v>3978</v>
      </c>
      <c r="G7" s="7">
        <v>3816</v>
      </c>
    </row>
    <row r="8" spans="1:7" ht="12.95" customHeight="1" x14ac:dyDescent="0.2">
      <c r="B8" s="282" t="s">
        <v>5</v>
      </c>
      <c r="C8" s="283">
        <v>118731</v>
      </c>
      <c r="D8" s="283">
        <v>125677</v>
      </c>
      <c r="E8" s="283">
        <v>132265</v>
      </c>
      <c r="F8" s="283">
        <v>142354</v>
      </c>
      <c r="G8" s="7">
        <v>155376</v>
      </c>
    </row>
    <row r="9" spans="1:7" ht="12.95" customHeight="1" x14ac:dyDescent="0.2">
      <c r="B9" s="284" t="s">
        <v>83</v>
      </c>
      <c r="C9" s="22">
        <v>420</v>
      </c>
      <c r="D9" s="22">
        <v>418</v>
      </c>
      <c r="E9" s="22">
        <v>498</v>
      </c>
      <c r="F9" s="22">
        <v>490</v>
      </c>
      <c r="G9" s="285">
        <v>343</v>
      </c>
    </row>
    <row r="10" spans="1:7" ht="12.95" customHeight="1" x14ac:dyDescent="0.2">
      <c r="B10" s="150" t="s">
        <v>2</v>
      </c>
      <c r="G10" s="122"/>
    </row>
    <row r="11" spans="1:7" ht="12.95" customHeight="1" x14ac:dyDescent="0.2">
      <c r="D11" s="50"/>
      <c r="F11" s="50"/>
    </row>
    <row r="17" spans="3:5" ht="12.95" customHeight="1" x14ac:dyDescent="0.2">
      <c r="C17" s="213"/>
      <c r="D17" s="213"/>
    </row>
    <row r="18" spans="3:5" ht="12.95" customHeight="1" x14ac:dyDescent="0.2">
      <c r="E18" s="50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E31"/>
  <sheetViews>
    <sheetView showGridLines="0" zoomScale="145" zoomScaleNormal="145" workbookViewId="0">
      <selection activeCell="I18" sqref="I18"/>
    </sheetView>
  </sheetViews>
  <sheetFormatPr defaultColWidth="9.33203125" defaultRowHeight="12.95" customHeight="1" x14ac:dyDescent="0.2"/>
  <cols>
    <col min="1" max="1" width="2.83203125" style="150" customWidth="1"/>
    <col min="2" max="2" width="30.6640625" style="150" customWidth="1"/>
    <col min="3" max="3" width="23.33203125" style="150" customWidth="1"/>
    <col min="4" max="16384" width="9.33203125" style="150"/>
  </cols>
  <sheetData>
    <row r="2" spans="2:3" ht="15.75" x14ac:dyDescent="0.25">
      <c r="B2" s="39" t="s">
        <v>8</v>
      </c>
    </row>
    <row r="3" spans="2:3" ht="12.95" customHeight="1" x14ac:dyDescent="0.2">
      <c r="B3" s="150" t="s">
        <v>320</v>
      </c>
    </row>
    <row r="6" spans="2:3" ht="12.95" customHeight="1" x14ac:dyDescent="0.2">
      <c r="B6" s="4" t="s">
        <v>6</v>
      </c>
      <c r="C6" s="76" t="s">
        <v>69</v>
      </c>
    </row>
    <row r="7" spans="2:3" ht="12.95" customHeight="1" x14ac:dyDescent="0.2">
      <c r="B7" s="150" t="s">
        <v>152</v>
      </c>
      <c r="C7" s="7">
        <v>192</v>
      </c>
    </row>
    <row r="8" spans="2:3" ht="12.95" customHeight="1" x14ac:dyDescent="0.2">
      <c r="B8" s="150" t="s">
        <v>153</v>
      </c>
      <c r="C8" s="7">
        <v>80</v>
      </c>
    </row>
    <row r="9" spans="2:3" ht="12.95" customHeight="1" x14ac:dyDescent="0.2">
      <c r="B9" s="150" t="s">
        <v>154</v>
      </c>
      <c r="C9" s="7">
        <v>98</v>
      </c>
    </row>
    <row r="10" spans="2:3" ht="12.95" customHeight="1" x14ac:dyDescent="0.2">
      <c r="B10" s="150" t="s">
        <v>155</v>
      </c>
      <c r="C10" s="7">
        <v>93</v>
      </c>
    </row>
    <row r="11" spans="2:3" ht="12.95" customHeight="1" x14ac:dyDescent="0.2">
      <c r="B11" s="150" t="s">
        <v>156</v>
      </c>
      <c r="C11" s="7">
        <v>132</v>
      </c>
    </row>
    <row r="12" spans="2:3" ht="12.95" customHeight="1" x14ac:dyDescent="0.2">
      <c r="B12" s="150" t="s">
        <v>157</v>
      </c>
      <c r="C12" s="7">
        <v>60</v>
      </c>
    </row>
    <row r="13" spans="2:3" ht="12.95" customHeight="1" x14ac:dyDescent="0.2">
      <c r="B13" s="150" t="s">
        <v>158</v>
      </c>
      <c r="C13" s="7">
        <v>69</v>
      </c>
    </row>
    <row r="14" spans="2:3" ht="12.95" customHeight="1" x14ac:dyDescent="0.2">
      <c r="B14" s="150" t="s">
        <v>159</v>
      </c>
      <c r="C14" s="7">
        <v>339</v>
      </c>
    </row>
    <row r="15" spans="2:3" ht="12.95" customHeight="1" x14ac:dyDescent="0.2">
      <c r="B15" s="150" t="s">
        <v>160</v>
      </c>
      <c r="C15" s="7">
        <v>56</v>
      </c>
    </row>
    <row r="16" spans="2:3" ht="12.95" customHeight="1" x14ac:dyDescent="0.2">
      <c r="B16" s="150" t="s">
        <v>161</v>
      </c>
      <c r="C16" s="7">
        <v>41</v>
      </c>
    </row>
    <row r="17" spans="2:5" ht="12.95" customHeight="1" x14ac:dyDescent="0.2">
      <c r="B17" s="150" t="s">
        <v>162</v>
      </c>
      <c r="C17" s="7">
        <v>41</v>
      </c>
    </row>
    <row r="18" spans="2:5" ht="12.95" customHeight="1" x14ac:dyDescent="0.2">
      <c r="B18" s="150" t="s">
        <v>163</v>
      </c>
      <c r="C18" s="7">
        <v>82</v>
      </c>
      <c r="D18" s="213"/>
      <c r="E18" s="213"/>
    </row>
    <row r="19" spans="2:5" ht="12.95" customHeight="1" x14ac:dyDescent="0.2">
      <c r="B19" s="150" t="s">
        <v>164</v>
      </c>
      <c r="C19" s="7">
        <v>242</v>
      </c>
    </row>
    <row r="20" spans="2:5" ht="12.95" customHeight="1" x14ac:dyDescent="0.2">
      <c r="B20" s="150" t="s">
        <v>165</v>
      </c>
      <c r="C20" s="7">
        <v>196</v>
      </c>
    </row>
    <row r="21" spans="2:5" ht="12.95" customHeight="1" x14ac:dyDescent="0.2">
      <c r="B21" s="150" t="s">
        <v>166</v>
      </c>
      <c r="C21" s="7">
        <v>143</v>
      </c>
    </row>
    <row r="22" spans="2:5" ht="12.95" customHeight="1" x14ac:dyDescent="0.2">
      <c r="B22" s="150" t="s">
        <v>167</v>
      </c>
      <c r="C22" s="7">
        <v>98</v>
      </c>
    </row>
    <row r="23" spans="2:5" ht="12.95" customHeight="1" x14ac:dyDescent="0.2">
      <c r="B23" s="150" t="s">
        <v>168</v>
      </c>
      <c r="C23" s="7">
        <v>500</v>
      </c>
    </row>
    <row r="24" spans="2:5" ht="12.95" customHeight="1" x14ac:dyDescent="0.2">
      <c r="B24" s="150" t="s">
        <v>169</v>
      </c>
      <c r="C24" s="7">
        <v>333</v>
      </c>
    </row>
    <row r="25" spans="2:5" ht="12.95" customHeight="1" x14ac:dyDescent="0.2">
      <c r="B25" s="150" t="s">
        <v>170</v>
      </c>
      <c r="C25" s="7">
        <v>180</v>
      </c>
    </row>
    <row r="26" spans="2:5" ht="12.95" customHeight="1" x14ac:dyDescent="0.2">
      <c r="B26" s="150" t="s">
        <v>171</v>
      </c>
      <c r="C26" s="7">
        <v>82</v>
      </c>
    </row>
    <row r="27" spans="2:5" ht="12.95" customHeight="1" x14ac:dyDescent="0.2">
      <c r="B27" s="150" t="s">
        <v>7</v>
      </c>
      <c r="C27" s="7">
        <v>759</v>
      </c>
      <c r="D27" s="7"/>
    </row>
    <row r="28" spans="2:5" ht="12.95" customHeight="1" x14ac:dyDescent="0.2">
      <c r="B28" s="5" t="s">
        <v>0</v>
      </c>
      <c r="C28" s="11">
        <f>SUM(C7:C27)</f>
        <v>3816</v>
      </c>
    </row>
    <row r="29" spans="2:5" ht="12.95" customHeight="1" x14ac:dyDescent="0.2">
      <c r="C29" s="7"/>
    </row>
    <row r="30" spans="2:5" ht="12.95" customHeight="1" x14ac:dyDescent="0.2">
      <c r="B30" s="150" t="s">
        <v>2</v>
      </c>
      <c r="C30" s="92"/>
    </row>
    <row r="31" spans="2:5" ht="12.95" customHeight="1" x14ac:dyDescent="0.2">
      <c r="C31" s="38"/>
    </row>
  </sheetData>
  <sortState xmlns:xlrd2="http://schemas.microsoft.com/office/spreadsheetml/2017/richdata2" ref="B8:C28">
    <sortCondition ref="B8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H64"/>
  <sheetViews>
    <sheetView showGridLines="0" zoomScale="130" zoomScaleNormal="130" workbookViewId="0">
      <selection activeCell="D23" sqref="D23"/>
    </sheetView>
  </sheetViews>
  <sheetFormatPr defaultColWidth="9.33203125" defaultRowHeight="12.95" customHeight="1" x14ac:dyDescent="0.2"/>
  <cols>
    <col min="1" max="1" width="2.83203125" style="150" customWidth="1"/>
    <col min="2" max="2" width="17" style="150" customWidth="1"/>
    <col min="3" max="3" width="15.33203125" style="150" customWidth="1"/>
    <col min="4" max="4" width="26.1640625" style="150" customWidth="1"/>
    <col min="5" max="5" width="13" style="14" customWidth="1"/>
    <col min="6" max="16384" width="9.33203125" style="150"/>
  </cols>
  <sheetData>
    <row r="2" spans="2:6" ht="15.75" x14ac:dyDescent="0.25">
      <c r="B2" s="39" t="s">
        <v>176</v>
      </c>
    </row>
    <row r="5" spans="2:6" ht="22.5" x14ac:dyDescent="0.2">
      <c r="B5" s="279" t="s">
        <v>1</v>
      </c>
      <c r="C5" s="279" t="s">
        <v>213</v>
      </c>
      <c r="D5" s="159" t="s">
        <v>212</v>
      </c>
      <c r="E5" s="76" t="s">
        <v>0</v>
      </c>
    </row>
    <row r="6" spans="2:6" ht="12.95" customHeight="1" x14ac:dyDescent="0.2">
      <c r="B6" s="10" t="s">
        <v>322</v>
      </c>
      <c r="C6" s="7">
        <v>1718</v>
      </c>
      <c r="D6" s="7">
        <v>1977</v>
      </c>
      <c r="E6" s="17">
        <f>C6+D6</f>
        <v>3695</v>
      </c>
      <c r="F6" s="17"/>
    </row>
    <row r="7" spans="2:6" ht="12.95" customHeight="1" x14ac:dyDescent="0.2">
      <c r="B7" s="10" t="s">
        <v>323</v>
      </c>
      <c r="C7" s="7">
        <v>1797</v>
      </c>
      <c r="D7" s="7">
        <v>1979</v>
      </c>
      <c r="E7" s="17">
        <f t="shared" ref="E7:E16" si="0">C7+D7</f>
        <v>3776</v>
      </c>
      <c r="F7" s="17"/>
    </row>
    <row r="8" spans="2:6" ht="12.95" customHeight="1" x14ac:dyDescent="0.2">
      <c r="B8" s="10" t="s">
        <v>324</v>
      </c>
      <c r="C8" s="7">
        <v>1988</v>
      </c>
      <c r="D8" s="7">
        <v>2011</v>
      </c>
      <c r="E8" s="17">
        <f t="shared" si="0"/>
        <v>3999</v>
      </c>
      <c r="F8" s="17"/>
    </row>
    <row r="9" spans="2:6" ht="12.95" customHeight="1" x14ac:dyDescent="0.2">
      <c r="B9" s="10" t="s">
        <v>325</v>
      </c>
      <c r="C9" s="7">
        <v>2272</v>
      </c>
      <c r="D9" s="7">
        <v>2013</v>
      </c>
      <c r="E9" s="17">
        <f t="shared" si="0"/>
        <v>4285</v>
      </c>
      <c r="F9" s="17"/>
    </row>
    <row r="10" spans="2:6" ht="12.95" customHeight="1" x14ac:dyDescent="0.2">
      <c r="B10" s="10" t="s">
        <v>326</v>
      </c>
      <c r="C10" s="7">
        <v>2527</v>
      </c>
      <c r="D10" s="7">
        <v>2021</v>
      </c>
      <c r="E10" s="17">
        <f t="shared" si="0"/>
        <v>4548</v>
      </c>
      <c r="F10" s="17"/>
    </row>
    <row r="11" spans="2:6" ht="12.95" customHeight="1" x14ac:dyDescent="0.2">
      <c r="B11" s="10" t="s">
        <v>327</v>
      </c>
      <c r="C11" s="7">
        <v>2616</v>
      </c>
      <c r="D11" s="7">
        <v>2076</v>
      </c>
      <c r="E11" s="17">
        <f t="shared" si="0"/>
        <v>4692</v>
      </c>
      <c r="F11" s="17"/>
    </row>
    <row r="12" spans="2:6" ht="12.95" customHeight="1" x14ac:dyDescent="0.2">
      <c r="B12" s="10" t="s">
        <v>328</v>
      </c>
      <c r="C12" s="7">
        <v>2615</v>
      </c>
      <c r="D12" s="7">
        <v>2070</v>
      </c>
      <c r="E12" s="17">
        <f t="shared" si="0"/>
        <v>4685</v>
      </c>
      <c r="F12" s="17"/>
    </row>
    <row r="13" spans="2:6" ht="12.95" customHeight="1" x14ac:dyDescent="0.2">
      <c r="B13" s="10" t="s">
        <v>329</v>
      </c>
      <c r="C13" s="7">
        <v>2608</v>
      </c>
      <c r="D13" s="7">
        <v>2084</v>
      </c>
      <c r="E13" s="17">
        <f t="shared" si="0"/>
        <v>4692</v>
      </c>
      <c r="F13" s="17"/>
    </row>
    <row r="14" spans="2:6" ht="12.95" customHeight="1" x14ac:dyDescent="0.2">
      <c r="B14" s="10" t="s">
        <v>330</v>
      </c>
      <c r="C14" s="7">
        <v>2733</v>
      </c>
      <c r="D14" s="7">
        <v>2065</v>
      </c>
      <c r="E14" s="17">
        <f t="shared" si="0"/>
        <v>4798</v>
      </c>
      <c r="F14" s="17"/>
    </row>
    <row r="15" spans="2:6" ht="12.95" customHeight="1" x14ac:dyDescent="0.2">
      <c r="B15" s="10" t="s">
        <v>331</v>
      </c>
      <c r="C15" s="7">
        <v>2092</v>
      </c>
      <c r="D15" s="7">
        <v>2069</v>
      </c>
      <c r="E15" s="17">
        <f t="shared" si="0"/>
        <v>4161</v>
      </c>
      <c r="F15" s="17"/>
    </row>
    <row r="16" spans="2:6" ht="12.95" customHeight="1" x14ac:dyDescent="0.2">
      <c r="B16" s="10" t="s">
        <v>332</v>
      </c>
      <c r="C16" s="7">
        <v>1794</v>
      </c>
      <c r="D16" s="7">
        <v>2071</v>
      </c>
      <c r="E16" s="17">
        <f t="shared" si="0"/>
        <v>3865</v>
      </c>
      <c r="F16" s="17"/>
    </row>
    <row r="17" spans="2:8" ht="12.95" customHeight="1" x14ac:dyDescent="0.2">
      <c r="B17" s="23" t="s">
        <v>319</v>
      </c>
      <c r="C17" s="24">
        <v>1730</v>
      </c>
      <c r="D17" s="24">
        <v>2086</v>
      </c>
      <c r="E17" s="11">
        <f>C17+D17</f>
        <v>3816</v>
      </c>
      <c r="F17" s="17"/>
    </row>
    <row r="18" spans="2:8" ht="12.95" customHeight="1" x14ac:dyDescent="0.2">
      <c r="D18" s="26"/>
    </row>
    <row r="19" spans="2:8" ht="12.95" customHeight="1" x14ac:dyDescent="0.2">
      <c r="B19" s="150" t="s">
        <v>181</v>
      </c>
      <c r="F19" s="7"/>
    </row>
    <row r="20" spans="2:8" ht="12.95" customHeight="1" x14ac:dyDescent="0.2">
      <c r="B20" s="150" t="s">
        <v>2</v>
      </c>
      <c r="F20" s="7"/>
    </row>
    <row r="21" spans="2:8" ht="12.95" customHeight="1" x14ac:dyDescent="0.2">
      <c r="F21" s="7"/>
    </row>
    <row r="22" spans="2:8" ht="12.95" customHeight="1" x14ac:dyDescent="0.2">
      <c r="D22" s="50"/>
      <c r="F22" s="7"/>
    </row>
    <row r="23" spans="2:8" ht="12.95" customHeight="1" x14ac:dyDescent="0.2">
      <c r="F23" s="7"/>
    </row>
    <row r="24" spans="2:8" ht="12.95" customHeight="1" x14ac:dyDescent="0.2">
      <c r="F24" s="7"/>
    </row>
    <row r="25" spans="2:8" ht="12.95" customHeight="1" x14ac:dyDescent="0.2">
      <c r="F25" s="7"/>
    </row>
    <row r="26" spans="2:8" ht="12.95" customHeight="1" x14ac:dyDescent="0.2">
      <c r="F26" s="7"/>
    </row>
    <row r="27" spans="2:8" ht="12.95" customHeight="1" x14ac:dyDescent="0.2">
      <c r="F27" s="7"/>
    </row>
    <row r="28" spans="2:8" ht="12.95" customHeight="1" x14ac:dyDescent="0.2">
      <c r="F28" s="7"/>
      <c r="H28" s="26"/>
    </row>
    <row r="29" spans="2:8" ht="12.95" customHeight="1" x14ac:dyDescent="0.2">
      <c r="F29" s="7"/>
    </row>
    <row r="30" spans="2:8" ht="12.95" customHeight="1" x14ac:dyDescent="0.2">
      <c r="F30" s="7"/>
      <c r="H30" s="26"/>
    </row>
    <row r="31" spans="2:8" ht="12.95" customHeight="1" x14ac:dyDescent="0.2">
      <c r="F31" s="7"/>
    </row>
    <row r="32" spans="2:8" ht="12.95" customHeight="1" x14ac:dyDescent="0.2">
      <c r="F32" s="7"/>
      <c r="H32" s="50"/>
    </row>
    <row r="64" spans="6:6" ht="12.95" customHeight="1" x14ac:dyDescent="0.2">
      <c r="F64" s="26"/>
    </row>
  </sheetData>
  <pageMargins left="0.25" right="0.25" top="0.75" bottom="0.75" header="0.3" footer="0.3"/>
  <pageSetup paperSize="9" scale="9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G41"/>
  <sheetViews>
    <sheetView showGridLines="0" zoomScale="130" zoomScaleNormal="130" workbookViewId="0">
      <selection activeCell="D22" sqref="D22"/>
    </sheetView>
  </sheetViews>
  <sheetFormatPr defaultColWidth="9.33203125" defaultRowHeight="12.95" customHeight="1" x14ac:dyDescent="0.2"/>
  <cols>
    <col min="1" max="1" width="2.83203125" style="150" customWidth="1"/>
    <col min="2" max="2" width="15.1640625" style="150" customWidth="1"/>
    <col min="3" max="3" width="20.6640625" style="150" customWidth="1"/>
    <col min="4" max="4" width="24.6640625" style="150" customWidth="1"/>
    <col min="5" max="5" width="18.83203125" style="150" customWidth="1"/>
    <col min="6" max="6" width="17.1640625" style="150" customWidth="1"/>
    <col min="7" max="7" width="9.33203125" style="150" customWidth="1"/>
    <col min="8" max="16384" width="9.33203125" style="150"/>
  </cols>
  <sheetData>
    <row r="2" spans="2:6" ht="15.75" x14ac:dyDescent="0.25">
      <c r="B2" s="39" t="s">
        <v>84</v>
      </c>
    </row>
    <row r="5" spans="2:6" ht="22.5" x14ac:dyDescent="0.2">
      <c r="B5" s="279" t="s">
        <v>1</v>
      </c>
      <c r="C5" s="279" t="s">
        <v>72</v>
      </c>
      <c r="D5" s="25" t="s">
        <v>90</v>
      </c>
      <c r="E5" s="25" t="s">
        <v>121</v>
      </c>
      <c r="F5" s="25" t="s">
        <v>0</v>
      </c>
    </row>
    <row r="6" spans="2:6" ht="12.95" customHeight="1" x14ac:dyDescent="0.2">
      <c r="B6" s="10" t="s">
        <v>322</v>
      </c>
      <c r="C6" s="186">
        <v>1506</v>
      </c>
      <c r="D6" s="186">
        <v>137550</v>
      </c>
      <c r="E6" s="187">
        <v>3148</v>
      </c>
      <c r="F6" s="188">
        <f>C6+D6+E6</f>
        <v>142204</v>
      </c>
    </row>
    <row r="7" spans="2:6" ht="12.95" customHeight="1" x14ac:dyDescent="0.2">
      <c r="B7" s="10" t="s">
        <v>323</v>
      </c>
      <c r="C7" s="186">
        <v>1508</v>
      </c>
      <c r="D7" s="186">
        <v>138001</v>
      </c>
      <c r="E7" s="187">
        <v>3128</v>
      </c>
      <c r="F7" s="188">
        <f t="shared" ref="F7:F17" si="0">C7+D7+E7</f>
        <v>142637</v>
      </c>
    </row>
    <row r="8" spans="2:6" ht="12.95" customHeight="1" x14ac:dyDescent="0.2">
      <c r="B8" s="10" t="s">
        <v>324</v>
      </c>
      <c r="C8" s="186">
        <v>1502</v>
      </c>
      <c r="D8" s="186">
        <v>139132</v>
      </c>
      <c r="E8" s="187">
        <v>3127</v>
      </c>
      <c r="F8" s="188">
        <f t="shared" si="0"/>
        <v>143761</v>
      </c>
    </row>
    <row r="9" spans="2:6" ht="12.95" customHeight="1" x14ac:dyDescent="0.2">
      <c r="B9" s="10" t="s">
        <v>325</v>
      </c>
      <c r="C9" s="186">
        <v>1507</v>
      </c>
      <c r="D9" s="186">
        <v>140511</v>
      </c>
      <c r="E9" s="187">
        <v>3149</v>
      </c>
      <c r="F9" s="188">
        <f t="shared" si="0"/>
        <v>145167</v>
      </c>
    </row>
    <row r="10" spans="2:6" ht="12.95" customHeight="1" x14ac:dyDescent="0.2">
      <c r="B10" s="10" t="s">
        <v>326</v>
      </c>
      <c r="C10" s="186">
        <v>1506</v>
      </c>
      <c r="D10" s="186">
        <v>142200</v>
      </c>
      <c r="E10" s="187">
        <v>3152</v>
      </c>
      <c r="F10" s="188">
        <f t="shared" si="0"/>
        <v>146858</v>
      </c>
    </row>
    <row r="11" spans="2:6" ht="12.95" customHeight="1" x14ac:dyDescent="0.2">
      <c r="B11" s="10" t="s">
        <v>327</v>
      </c>
      <c r="C11" s="186">
        <v>1507</v>
      </c>
      <c r="D11" s="186">
        <v>144217</v>
      </c>
      <c r="E11" s="187">
        <v>3169</v>
      </c>
      <c r="F11" s="188">
        <f t="shared" si="0"/>
        <v>148893</v>
      </c>
    </row>
    <row r="12" spans="2:6" ht="12.95" customHeight="1" x14ac:dyDescent="0.2">
      <c r="B12" s="10" t="s">
        <v>328</v>
      </c>
      <c r="C12" s="186">
        <v>1510</v>
      </c>
      <c r="D12" s="186">
        <v>143477</v>
      </c>
      <c r="E12" s="187">
        <v>3170</v>
      </c>
      <c r="F12" s="188">
        <f t="shared" si="0"/>
        <v>148157</v>
      </c>
    </row>
    <row r="13" spans="2:6" ht="12.95" customHeight="1" x14ac:dyDescent="0.2">
      <c r="B13" s="10" t="s">
        <v>329</v>
      </c>
      <c r="C13" s="186">
        <v>1489</v>
      </c>
      <c r="D13" s="186">
        <v>144169</v>
      </c>
      <c r="E13" s="187">
        <v>3158</v>
      </c>
      <c r="F13" s="188">
        <f t="shared" si="0"/>
        <v>148816</v>
      </c>
    </row>
    <row r="14" spans="2:6" ht="12.95" customHeight="1" x14ac:dyDescent="0.2">
      <c r="B14" s="10" t="s">
        <v>330</v>
      </c>
      <c r="C14" s="186">
        <v>1490</v>
      </c>
      <c r="D14" s="186">
        <v>142973</v>
      </c>
      <c r="E14" s="187">
        <v>3158</v>
      </c>
      <c r="F14" s="188">
        <f t="shared" si="0"/>
        <v>147621</v>
      </c>
    </row>
    <row r="15" spans="2:6" ht="12.95" customHeight="1" x14ac:dyDescent="0.2">
      <c r="B15" s="10" t="s">
        <v>331</v>
      </c>
      <c r="C15" s="186">
        <v>1492</v>
      </c>
      <c r="D15" s="186">
        <v>142175</v>
      </c>
      <c r="E15" s="187">
        <v>3156</v>
      </c>
      <c r="F15" s="188">
        <f t="shared" si="0"/>
        <v>146823</v>
      </c>
    </row>
    <row r="16" spans="2:6" ht="12.95" customHeight="1" x14ac:dyDescent="0.2">
      <c r="B16" s="10" t="s">
        <v>332</v>
      </c>
      <c r="C16" s="186">
        <v>1496</v>
      </c>
      <c r="D16" s="186">
        <v>143141</v>
      </c>
      <c r="E16" s="187">
        <v>2356</v>
      </c>
      <c r="F16" s="188">
        <f t="shared" si="0"/>
        <v>146993</v>
      </c>
    </row>
    <row r="17" spans="2:7" ht="12.95" customHeight="1" x14ac:dyDescent="0.2">
      <c r="B17" s="185" t="s">
        <v>319</v>
      </c>
      <c r="C17" s="189">
        <v>1498</v>
      </c>
      <c r="D17" s="189">
        <v>150721</v>
      </c>
      <c r="E17" s="190">
        <v>3157</v>
      </c>
      <c r="F17" s="286">
        <f t="shared" si="0"/>
        <v>155376</v>
      </c>
      <c r="G17" s="26"/>
    </row>
    <row r="18" spans="2:7" ht="12.95" customHeight="1" x14ac:dyDescent="0.2">
      <c r="B18" s="150" t="s">
        <v>181</v>
      </c>
      <c r="D18" s="84"/>
      <c r="E18" s="85"/>
    </row>
    <row r="19" spans="2:7" ht="12.95" customHeight="1" x14ac:dyDescent="0.2">
      <c r="B19" s="150" t="s">
        <v>2</v>
      </c>
    </row>
    <row r="20" spans="2:7" ht="12.95" customHeight="1" x14ac:dyDescent="0.2">
      <c r="F20" s="47"/>
    </row>
    <row r="21" spans="2:7" ht="12.95" customHeight="1" x14ac:dyDescent="0.2">
      <c r="D21" s="7"/>
      <c r="E21" s="7"/>
      <c r="F21" s="122"/>
    </row>
    <row r="22" spans="2:7" ht="12.95" customHeight="1" x14ac:dyDescent="0.2">
      <c r="D22" s="47"/>
      <c r="E22" s="50"/>
    </row>
    <row r="23" spans="2:7" ht="12.95" customHeight="1" x14ac:dyDescent="0.2">
      <c r="D23" s="50"/>
      <c r="E23" s="50"/>
    </row>
    <row r="24" spans="2:7" ht="12.95" customHeight="1" x14ac:dyDescent="0.2">
      <c r="E24" s="7"/>
    </row>
    <row r="25" spans="2:7" ht="12.95" customHeight="1" x14ac:dyDescent="0.2">
      <c r="D25" s="7"/>
      <c r="E25" s="7"/>
    </row>
    <row r="26" spans="2:7" ht="12.95" customHeight="1" x14ac:dyDescent="0.2">
      <c r="D26" s="7"/>
      <c r="E26" s="50"/>
    </row>
    <row r="27" spans="2:7" ht="12.95" customHeight="1" x14ac:dyDescent="0.2">
      <c r="D27" s="7"/>
      <c r="E27" s="7"/>
    </row>
    <row r="28" spans="2:7" ht="12.95" customHeight="1" x14ac:dyDescent="0.2">
      <c r="D28" s="7"/>
      <c r="E28" s="7"/>
    </row>
    <row r="29" spans="2:7" ht="12.95" customHeight="1" x14ac:dyDescent="0.2">
      <c r="D29" s="7"/>
      <c r="E29" s="7"/>
    </row>
    <row r="30" spans="2:7" ht="12.95" customHeight="1" x14ac:dyDescent="0.2">
      <c r="D30" s="7"/>
      <c r="E30" s="7"/>
    </row>
    <row r="31" spans="2:7" ht="12.95" customHeight="1" x14ac:dyDescent="0.2">
      <c r="D31" s="7"/>
      <c r="E31" s="7"/>
    </row>
    <row r="32" spans="2:7" ht="12.95" customHeight="1" x14ac:dyDescent="0.2">
      <c r="D32" s="7"/>
      <c r="E32" s="7"/>
    </row>
    <row r="33" spans="4:5" ht="12.95" customHeight="1" x14ac:dyDescent="0.2">
      <c r="D33" s="7"/>
      <c r="E33" s="7"/>
    </row>
    <row r="34" spans="4:5" ht="12.95" customHeight="1" x14ac:dyDescent="0.2">
      <c r="D34" s="7"/>
      <c r="E34" s="7"/>
    </row>
    <row r="35" spans="4:5" ht="12.95" customHeight="1" x14ac:dyDescent="0.2">
      <c r="D35" s="7"/>
      <c r="E35" s="7"/>
    </row>
    <row r="36" spans="4:5" ht="12.95" customHeight="1" x14ac:dyDescent="0.2">
      <c r="D36" s="7"/>
      <c r="E36" s="7"/>
    </row>
    <row r="37" spans="4:5" ht="12.95" customHeight="1" x14ac:dyDescent="0.2">
      <c r="D37" s="7"/>
      <c r="E37" s="7"/>
    </row>
    <row r="38" spans="4:5" ht="12.95" customHeight="1" x14ac:dyDescent="0.2">
      <c r="E38" s="7"/>
    </row>
    <row r="39" spans="4:5" ht="12.95" customHeight="1" x14ac:dyDescent="0.2">
      <c r="E39" s="7"/>
    </row>
    <row r="40" spans="4:5" ht="12.95" customHeight="1" x14ac:dyDescent="0.2">
      <c r="E40" s="7"/>
    </row>
    <row r="41" spans="4:5" ht="12.95" customHeight="1" x14ac:dyDescent="0.2">
      <c r="E41" s="7"/>
    </row>
  </sheetData>
  <pageMargins left="0.25" right="0.25" top="0.75" bottom="0.75" header="0.3" footer="0.3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G28"/>
  <sheetViews>
    <sheetView showGridLines="0" zoomScale="115" zoomScaleNormal="115" workbookViewId="0">
      <selection activeCell="K22" sqref="K22"/>
    </sheetView>
  </sheetViews>
  <sheetFormatPr defaultColWidth="9.33203125" defaultRowHeight="12.95" customHeight="1" x14ac:dyDescent="0.2"/>
  <cols>
    <col min="1" max="1" width="2.83203125" style="150" customWidth="1"/>
    <col min="2" max="2" width="15.1640625" style="150" customWidth="1"/>
    <col min="3" max="7" width="12.33203125" style="150" customWidth="1"/>
    <col min="8" max="16384" width="9.33203125" style="150"/>
  </cols>
  <sheetData>
    <row r="2" spans="2:7" ht="15.75" x14ac:dyDescent="0.25">
      <c r="B2" s="39" t="s">
        <v>85</v>
      </c>
    </row>
    <row r="5" spans="2:7" ht="22.5" x14ac:dyDescent="0.2">
      <c r="B5" s="279" t="s">
        <v>1</v>
      </c>
      <c r="C5" s="25" t="s">
        <v>256</v>
      </c>
      <c r="D5" s="25" t="s">
        <v>257</v>
      </c>
      <c r="E5" s="25" t="s">
        <v>258</v>
      </c>
      <c r="F5" s="25" t="s">
        <v>287</v>
      </c>
      <c r="G5" s="25" t="s">
        <v>341</v>
      </c>
    </row>
    <row r="6" spans="2:7" ht="12.95" customHeight="1" x14ac:dyDescent="0.2">
      <c r="B6" s="207" t="s">
        <v>259</v>
      </c>
      <c r="C6" s="208">
        <v>103615</v>
      </c>
      <c r="D6" s="208">
        <v>106684</v>
      </c>
      <c r="E6" s="208">
        <v>108262</v>
      </c>
      <c r="F6" s="208">
        <v>110692</v>
      </c>
      <c r="G6" s="208">
        <v>150721</v>
      </c>
    </row>
    <row r="7" spans="2:7" ht="12.95" customHeight="1" x14ac:dyDescent="0.2">
      <c r="B7" s="6"/>
      <c r="C7" s="84"/>
      <c r="D7" s="84"/>
      <c r="G7" s="26"/>
    </row>
    <row r="9" spans="2:7" ht="12.95" customHeight="1" x14ac:dyDescent="0.2">
      <c r="C9" s="26"/>
    </row>
    <row r="27" spans="2:2" ht="12.95" customHeight="1" x14ac:dyDescent="0.2">
      <c r="B27" s="150" t="s">
        <v>181</v>
      </c>
    </row>
    <row r="28" spans="2:2" ht="12.95" customHeight="1" x14ac:dyDescent="0.2">
      <c r="B28" s="150" t="s">
        <v>2</v>
      </c>
    </row>
  </sheetData>
  <phoneticPr fontId="20" type="noConversion"/>
  <pageMargins left="0.25" right="0.25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H34"/>
  <sheetViews>
    <sheetView showGridLines="0" zoomScale="130" zoomScaleNormal="130" workbookViewId="0">
      <selection activeCell="B33" sqref="B33"/>
    </sheetView>
  </sheetViews>
  <sheetFormatPr defaultColWidth="9.33203125" defaultRowHeight="12.95" customHeight="1" x14ac:dyDescent="0.2"/>
  <cols>
    <col min="1" max="1" width="2.83203125" style="53" customWidth="1"/>
    <col min="2" max="2" width="15.1640625" style="53" customWidth="1"/>
    <col min="3" max="3" width="16.33203125" style="53" customWidth="1"/>
    <col min="4" max="4" width="15" style="53" customWidth="1"/>
    <col min="5" max="5" width="16.6640625" style="53" customWidth="1"/>
    <col min="6" max="6" width="11.6640625" style="53" customWidth="1"/>
    <col min="7" max="7" width="10.33203125" style="53" customWidth="1"/>
    <col min="8" max="9" width="9.33203125" style="53"/>
    <col min="10" max="10" width="10.5" style="53" bestFit="1" customWidth="1"/>
    <col min="11" max="16384" width="9.33203125" style="53"/>
  </cols>
  <sheetData>
    <row r="2" spans="2:8" ht="15.75" x14ac:dyDescent="0.2">
      <c r="B2" s="52" t="s">
        <v>86</v>
      </c>
    </row>
    <row r="5" spans="2:8" ht="22.5" x14ac:dyDescent="0.2">
      <c r="B5" s="82" t="s">
        <v>1</v>
      </c>
      <c r="C5" s="82" t="s">
        <v>21</v>
      </c>
      <c r="D5" s="82" t="s">
        <v>25</v>
      </c>
      <c r="E5" s="82" t="s">
        <v>0</v>
      </c>
    </row>
    <row r="6" spans="2:8" ht="12.95" customHeight="1" x14ac:dyDescent="0.2">
      <c r="B6" s="88" t="s">
        <v>226</v>
      </c>
      <c r="C6" s="183">
        <v>6830744</v>
      </c>
      <c r="D6" s="183">
        <v>1708472</v>
      </c>
      <c r="E6" s="182">
        <v>8539216</v>
      </c>
      <c r="F6" s="85"/>
      <c r="G6" s="85"/>
      <c r="H6" s="85"/>
    </row>
    <row r="7" spans="2:8" s="160" customFormat="1" ht="12.95" customHeight="1" x14ac:dyDescent="0.2">
      <c r="B7" s="37" t="s">
        <v>286</v>
      </c>
      <c r="C7" s="182">
        <v>7023922</v>
      </c>
      <c r="D7" s="182">
        <v>1693680</v>
      </c>
      <c r="E7" s="182">
        <v>8717602</v>
      </c>
      <c r="F7" s="136"/>
    </row>
    <row r="8" spans="2:8" ht="12.95" customHeight="1" x14ac:dyDescent="0.2">
      <c r="B8" s="23" t="s">
        <v>319</v>
      </c>
      <c r="C8" s="184">
        <v>6797888</v>
      </c>
      <c r="D8" s="184">
        <v>1695247</v>
      </c>
      <c r="E8" s="184">
        <f>SUM(C8:D8)</f>
        <v>8493135</v>
      </c>
      <c r="F8" s="89"/>
      <c r="G8" s="136"/>
      <c r="H8" s="136"/>
    </row>
    <row r="9" spans="2:8" ht="12.95" customHeight="1" x14ac:dyDescent="0.2">
      <c r="C9" s="85"/>
      <c r="D9" s="85"/>
      <c r="E9" s="97"/>
      <c r="F9" s="74"/>
    </row>
    <row r="11" spans="2:8" ht="12.95" customHeight="1" x14ac:dyDescent="0.2">
      <c r="C11" s="97"/>
      <c r="D11" s="97"/>
      <c r="E11" s="97"/>
    </row>
    <row r="13" spans="2:8" ht="12.95" customHeight="1" x14ac:dyDescent="0.2">
      <c r="C13" s="97"/>
      <c r="D13" s="97"/>
      <c r="E13" s="97"/>
    </row>
    <row r="20" spans="6:8" ht="12.95" customHeight="1" x14ac:dyDescent="0.2">
      <c r="F20" s="85"/>
      <c r="G20" s="85"/>
      <c r="H20" s="85"/>
    </row>
    <row r="33" spans="2:2" ht="12.95" customHeight="1" x14ac:dyDescent="0.2">
      <c r="B33" s="53" t="s">
        <v>376</v>
      </c>
    </row>
    <row r="34" spans="2:2" ht="12.95" customHeight="1" x14ac:dyDescent="0.2">
      <c r="B34" s="53" t="s">
        <v>2</v>
      </c>
    </row>
  </sheetData>
  <pageMargins left="0.25" right="0.25" top="0.75" bottom="0.75" header="0.3" footer="0.3"/>
  <pageSetup paperSize="9"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H64"/>
  <sheetViews>
    <sheetView showGridLines="0" zoomScale="145" zoomScaleNormal="145" workbookViewId="0">
      <selection activeCell="E23" sqref="E23"/>
    </sheetView>
  </sheetViews>
  <sheetFormatPr defaultColWidth="9.33203125" defaultRowHeight="12.95" customHeight="1" x14ac:dyDescent="0.2"/>
  <cols>
    <col min="1" max="1" width="2.83203125" style="53" customWidth="1"/>
    <col min="2" max="2" width="25.1640625" style="53" customWidth="1"/>
    <col min="3" max="3" width="11" style="53" customWidth="1"/>
    <col min="4" max="4" width="10.6640625" style="53" customWidth="1"/>
    <col min="5" max="5" width="15.83203125" style="53" customWidth="1"/>
    <col min="6" max="6" width="12" style="53" customWidth="1"/>
    <col min="7" max="7" width="15.1640625" style="53" customWidth="1"/>
    <col min="8" max="16384" width="9.33203125" style="53"/>
  </cols>
  <sheetData>
    <row r="2" spans="2:8" ht="15.75" x14ac:dyDescent="0.2">
      <c r="B2" s="52" t="s">
        <v>91</v>
      </c>
    </row>
    <row r="3" spans="2:8" ht="12.95" customHeight="1" x14ac:dyDescent="0.2">
      <c r="B3" s="53" t="s">
        <v>320</v>
      </c>
    </row>
    <row r="5" spans="2:8" ht="12.95" customHeight="1" x14ac:dyDescent="0.2">
      <c r="B5" s="316" t="s">
        <v>17</v>
      </c>
      <c r="C5" s="314" t="s">
        <v>11</v>
      </c>
      <c r="D5" s="314"/>
      <c r="E5" s="54" t="s">
        <v>12</v>
      </c>
      <c r="F5" s="315" t="s">
        <v>0</v>
      </c>
    </row>
    <row r="6" spans="2:8" ht="12.95" customHeight="1" x14ac:dyDescent="0.2">
      <c r="B6" s="317"/>
      <c r="C6" s="54" t="s">
        <v>13</v>
      </c>
      <c r="D6" s="54" t="s">
        <v>14</v>
      </c>
      <c r="E6" s="54" t="s">
        <v>13</v>
      </c>
      <c r="F6" s="315"/>
    </row>
    <row r="7" spans="2:8" ht="12.95" customHeight="1" x14ac:dyDescent="0.2">
      <c r="B7" s="53" t="s">
        <v>15</v>
      </c>
      <c r="C7" s="74">
        <v>5491707</v>
      </c>
      <c r="D7" s="67">
        <v>870812</v>
      </c>
      <c r="E7" s="74">
        <v>435369</v>
      </c>
      <c r="F7" s="74">
        <f>SUM(C7:E7)</f>
        <v>6797888</v>
      </c>
      <c r="G7" s="85"/>
      <c r="H7" s="85"/>
    </row>
    <row r="8" spans="2:8" ht="12.95" customHeight="1" x14ac:dyDescent="0.2">
      <c r="B8" s="53" t="s">
        <v>16</v>
      </c>
      <c r="C8" s="67">
        <v>1514165</v>
      </c>
      <c r="D8" s="67">
        <v>91593</v>
      </c>
      <c r="E8" s="67">
        <v>89489</v>
      </c>
      <c r="F8" s="74">
        <f>SUM(C8:E8)</f>
        <v>1695247</v>
      </c>
      <c r="G8" s="85"/>
      <c r="H8" s="85"/>
    </row>
    <row r="9" spans="2:8" ht="12.95" customHeight="1" x14ac:dyDescent="0.2">
      <c r="B9" s="86" t="s">
        <v>0</v>
      </c>
      <c r="C9" s="275">
        <v>7005872</v>
      </c>
      <c r="D9" s="275">
        <v>962405</v>
      </c>
      <c r="E9" s="275">
        <v>524858</v>
      </c>
      <c r="F9" s="87">
        <f>SUM(F7:F8)</f>
        <v>8493135</v>
      </c>
      <c r="G9" s="84"/>
    </row>
    <row r="10" spans="2:8" ht="12.95" customHeight="1" x14ac:dyDescent="0.2">
      <c r="H10" s="84"/>
    </row>
    <row r="11" spans="2:8" ht="12.95" customHeight="1" x14ac:dyDescent="0.2">
      <c r="B11" s="53" t="s">
        <v>321</v>
      </c>
      <c r="C11" s="84"/>
    </row>
    <row r="12" spans="2:8" ht="12.95" customHeight="1" x14ac:dyDescent="0.2">
      <c r="B12" s="53" t="s">
        <v>2</v>
      </c>
      <c r="C12" s="74"/>
      <c r="D12" s="97"/>
    </row>
    <row r="13" spans="2:8" ht="12.95" customHeight="1" x14ac:dyDescent="0.2">
      <c r="D13" s="136"/>
    </row>
    <row r="14" spans="2:8" ht="12.95" customHeight="1" x14ac:dyDescent="0.2">
      <c r="C14" s="120"/>
      <c r="D14" s="120"/>
      <c r="E14" s="120"/>
    </row>
    <row r="15" spans="2:8" ht="12.95" customHeight="1" x14ac:dyDescent="0.2">
      <c r="B15" s="119"/>
      <c r="C15" s="121"/>
      <c r="D15" s="121"/>
      <c r="E15" s="121"/>
    </row>
    <row r="16" spans="2:8" ht="12.95" customHeight="1" x14ac:dyDescent="0.2">
      <c r="B16" s="120"/>
      <c r="C16" s="121"/>
      <c r="D16" s="121"/>
      <c r="E16" s="121"/>
    </row>
    <row r="17" spans="2:5" ht="12.95" customHeight="1" x14ac:dyDescent="0.2">
      <c r="B17" s="120"/>
      <c r="C17" s="121"/>
      <c r="D17" s="121"/>
      <c r="E17" s="121"/>
    </row>
    <row r="18" spans="2:5" ht="12.95" customHeight="1" x14ac:dyDescent="0.2">
      <c r="B18" s="120"/>
    </row>
    <row r="63" spans="3:6" ht="12.95" customHeight="1" x14ac:dyDescent="0.2">
      <c r="C63" s="103"/>
      <c r="D63" s="103"/>
      <c r="E63" s="103"/>
      <c r="F63" s="103"/>
    </row>
    <row r="64" spans="3:6" ht="12.95" customHeight="1" x14ac:dyDescent="0.2">
      <c r="C64" s="103"/>
      <c r="D64" s="103"/>
      <c r="E64" s="103"/>
      <c r="F64" s="103"/>
    </row>
  </sheetData>
  <mergeCells count="3">
    <mergeCell ref="C5:D5"/>
    <mergeCell ref="F5:F6"/>
    <mergeCell ref="B5:B6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F65"/>
  <sheetViews>
    <sheetView showGridLines="0" zoomScale="130" zoomScaleNormal="130" workbookViewId="0">
      <selection activeCell="D28" sqref="D28"/>
    </sheetView>
  </sheetViews>
  <sheetFormatPr defaultRowHeight="12.95" customHeight="1" x14ac:dyDescent="0.2"/>
  <cols>
    <col min="1" max="1" width="2.83203125" customWidth="1"/>
    <col min="2" max="2" width="27.1640625" customWidth="1"/>
    <col min="3" max="3" width="19.1640625" customWidth="1"/>
    <col min="4" max="4" width="15" customWidth="1"/>
    <col min="5" max="5" width="12" customWidth="1"/>
    <col min="6" max="6" width="17.83203125" customWidth="1"/>
  </cols>
  <sheetData>
    <row r="2" spans="2:5" ht="15.75" x14ac:dyDescent="0.25">
      <c r="B2" s="1" t="s">
        <v>18</v>
      </c>
    </row>
    <row r="3" spans="2:5" ht="12.95" customHeight="1" x14ac:dyDescent="0.2">
      <c r="B3" t="s">
        <v>320</v>
      </c>
    </row>
    <row r="5" spans="2:5" ht="12.95" customHeight="1" x14ac:dyDescent="0.2">
      <c r="B5" s="4" t="s">
        <v>17</v>
      </c>
      <c r="C5" s="3" t="s">
        <v>19</v>
      </c>
      <c r="D5" s="3" t="s">
        <v>20</v>
      </c>
    </row>
    <row r="6" spans="2:5" ht="12.95" customHeight="1" x14ac:dyDescent="0.2">
      <c r="B6" t="s">
        <v>21</v>
      </c>
      <c r="C6" s="7">
        <v>6797888</v>
      </c>
      <c r="D6" s="12">
        <v>0.80039796847689337</v>
      </c>
    </row>
    <row r="7" spans="2:5" ht="12.95" customHeight="1" x14ac:dyDescent="0.2">
      <c r="B7" t="s">
        <v>22</v>
      </c>
      <c r="C7" s="7">
        <v>662418</v>
      </c>
      <c r="D7" s="12">
        <v>7.7994521457624311E-2</v>
      </c>
    </row>
    <row r="8" spans="2:5" ht="12.95" customHeight="1" x14ac:dyDescent="0.2">
      <c r="B8" t="s">
        <v>23</v>
      </c>
      <c r="C8" s="7">
        <v>414091</v>
      </c>
      <c r="D8" s="12">
        <v>4.8755965847711122E-2</v>
      </c>
    </row>
    <row r="9" spans="2:5" ht="12.95" customHeight="1" x14ac:dyDescent="0.2">
      <c r="B9" t="s">
        <v>24</v>
      </c>
      <c r="C9" s="7">
        <v>366893</v>
      </c>
      <c r="D9" s="12">
        <v>4.3198771713860662E-2</v>
      </c>
    </row>
    <row r="10" spans="2:5" ht="12.95" customHeight="1" x14ac:dyDescent="0.2">
      <c r="B10" t="s">
        <v>25</v>
      </c>
      <c r="C10" s="7">
        <v>155818</v>
      </c>
      <c r="D10" s="12">
        <v>1.8346346784785594E-2</v>
      </c>
    </row>
    <row r="11" spans="2:5" ht="12.95" customHeight="1" x14ac:dyDescent="0.2">
      <c r="B11" t="s">
        <v>147</v>
      </c>
      <c r="C11" s="7">
        <v>96027</v>
      </c>
      <c r="D11" s="12">
        <v>1.1306425719124916E-2</v>
      </c>
    </row>
    <row r="12" spans="2:5" ht="12.95" customHeight="1" x14ac:dyDescent="0.2">
      <c r="B12" s="5" t="s">
        <v>0</v>
      </c>
      <c r="C12" s="11">
        <v>8493135</v>
      </c>
      <c r="D12" s="13">
        <v>1</v>
      </c>
    </row>
    <row r="13" spans="2:5" s="2" customFormat="1" ht="12.95" customHeight="1" x14ac:dyDescent="0.2">
      <c r="C13" s="7"/>
      <c r="D13" s="12"/>
    </row>
    <row r="14" spans="2:5" ht="12.95" customHeight="1" x14ac:dyDescent="0.2">
      <c r="B14" s="49" t="s">
        <v>321</v>
      </c>
    </row>
    <row r="15" spans="2:5" ht="12.95" customHeight="1" x14ac:dyDescent="0.2">
      <c r="B15" t="s">
        <v>2</v>
      </c>
    </row>
    <row r="16" spans="2:5" ht="12.95" customHeight="1" x14ac:dyDescent="0.2">
      <c r="D16" s="53"/>
      <c r="E16" s="53"/>
    </row>
    <row r="64" spans="3:6" ht="12.95" customHeight="1" x14ac:dyDescent="0.2">
      <c r="C64" s="68"/>
      <c r="D64" s="68"/>
      <c r="E64" s="68"/>
      <c r="F64" s="68"/>
    </row>
    <row r="65" spans="3:6" ht="12.95" customHeight="1" x14ac:dyDescent="0.2">
      <c r="C65" s="68"/>
      <c r="D65" s="68"/>
      <c r="E65" s="68"/>
      <c r="F65" s="68"/>
    </row>
  </sheetData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H29"/>
  <sheetViews>
    <sheetView showGridLines="0" zoomScale="115" zoomScaleNormal="115" workbookViewId="0">
      <selection activeCell="K25" sqref="K25"/>
    </sheetView>
  </sheetViews>
  <sheetFormatPr defaultRowHeight="12.95" customHeight="1" x14ac:dyDescent="0.2"/>
  <cols>
    <col min="1" max="1" width="2.83203125" customWidth="1"/>
    <col min="2" max="6" width="14.5" customWidth="1"/>
    <col min="7" max="8" width="9.33203125" customWidth="1"/>
    <col min="9" max="18" width="13.33203125" customWidth="1"/>
  </cols>
  <sheetData>
    <row r="2" spans="2:8" ht="15.75" x14ac:dyDescent="0.25">
      <c r="B2" s="1" t="s">
        <v>87</v>
      </c>
    </row>
    <row r="5" spans="2:8" ht="33.75" x14ac:dyDescent="0.2">
      <c r="B5" s="9" t="s">
        <v>1</v>
      </c>
      <c r="C5" s="48" t="s">
        <v>115</v>
      </c>
      <c r="D5" s="48" t="s">
        <v>116</v>
      </c>
      <c r="E5" s="48" t="s">
        <v>117</v>
      </c>
      <c r="F5" s="55" t="s">
        <v>0</v>
      </c>
    </row>
    <row r="6" spans="2:8" s="150" customFormat="1" ht="12.95" customHeight="1" x14ac:dyDescent="0.2">
      <c r="B6" s="287" t="s">
        <v>342</v>
      </c>
      <c r="C6" s="7">
        <v>4895378</v>
      </c>
      <c r="D6" s="7">
        <v>3419676</v>
      </c>
      <c r="E6" s="7">
        <v>472220</v>
      </c>
      <c r="F6" s="7">
        <v>8787274</v>
      </c>
      <c r="H6" s="271"/>
    </row>
    <row r="7" spans="2:8" s="150" customFormat="1" ht="12.95" customHeight="1" x14ac:dyDescent="0.2">
      <c r="B7" s="287" t="s">
        <v>394</v>
      </c>
      <c r="C7" s="7">
        <v>4891707</v>
      </c>
      <c r="D7" s="7">
        <v>3643957</v>
      </c>
      <c r="E7" s="7">
        <v>480902</v>
      </c>
      <c r="F7" s="7">
        <v>9016566</v>
      </c>
    </row>
    <row r="8" spans="2:8" s="150" customFormat="1" ht="12.95" customHeight="1" x14ac:dyDescent="0.2">
      <c r="B8" s="287" t="s">
        <v>343</v>
      </c>
      <c r="C8" s="7">
        <v>4881134</v>
      </c>
      <c r="D8" s="7">
        <v>3610486</v>
      </c>
      <c r="E8" s="7">
        <v>500614</v>
      </c>
      <c r="F8" s="7">
        <v>8992234</v>
      </c>
    </row>
    <row r="9" spans="2:8" s="150" customFormat="1" ht="12.95" customHeight="1" x14ac:dyDescent="0.2">
      <c r="B9" s="287" t="s">
        <v>344</v>
      </c>
      <c r="C9" s="7">
        <v>4900281</v>
      </c>
      <c r="D9" s="7">
        <v>3557631</v>
      </c>
      <c r="E9" s="7">
        <v>500407</v>
      </c>
      <c r="F9" s="7">
        <v>8958319</v>
      </c>
    </row>
    <row r="10" spans="2:8" s="150" customFormat="1" ht="12.95" customHeight="1" x14ac:dyDescent="0.2">
      <c r="B10" s="287" t="s">
        <v>345</v>
      </c>
      <c r="C10" s="7">
        <v>4943835</v>
      </c>
      <c r="D10" s="7">
        <v>3515838</v>
      </c>
      <c r="E10" s="7">
        <v>485698</v>
      </c>
      <c r="F10" s="7">
        <v>8945371</v>
      </c>
    </row>
    <row r="11" spans="2:8" s="150" customFormat="1" ht="12.95" customHeight="1" x14ac:dyDescent="0.2">
      <c r="B11" s="287" t="s">
        <v>346</v>
      </c>
      <c r="C11" s="7">
        <v>4952012</v>
      </c>
      <c r="D11" s="7">
        <v>3487458</v>
      </c>
      <c r="E11" s="7">
        <v>488654</v>
      </c>
      <c r="F11" s="7">
        <v>8928124</v>
      </c>
    </row>
    <row r="12" spans="2:8" s="150" customFormat="1" ht="12.95" customHeight="1" x14ac:dyDescent="0.2">
      <c r="B12" s="287" t="s">
        <v>347</v>
      </c>
      <c r="C12" s="7">
        <v>4971421</v>
      </c>
      <c r="D12" s="7">
        <v>3449967</v>
      </c>
      <c r="E12" s="7">
        <v>490698</v>
      </c>
      <c r="F12" s="7">
        <v>8912086</v>
      </c>
    </row>
    <row r="13" spans="2:8" s="150" customFormat="1" ht="12.95" customHeight="1" x14ac:dyDescent="0.2">
      <c r="B13" s="287" t="s">
        <v>348</v>
      </c>
      <c r="C13" s="7">
        <v>4974446</v>
      </c>
      <c r="D13" s="7">
        <v>3430887</v>
      </c>
      <c r="E13" s="7">
        <v>492804</v>
      </c>
      <c r="F13" s="7">
        <v>8898137</v>
      </c>
    </row>
    <row r="14" spans="2:8" s="150" customFormat="1" ht="12.95" customHeight="1" x14ac:dyDescent="0.2">
      <c r="B14" s="287" t="s">
        <v>349</v>
      </c>
      <c r="C14" s="7">
        <v>4987233</v>
      </c>
      <c r="D14" s="7">
        <v>3405980</v>
      </c>
      <c r="E14" s="7">
        <v>501118</v>
      </c>
      <c r="F14" s="7">
        <v>8894331</v>
      </c>
    </row>
    <row r="15" spans="2:8" s="150" customFormat="1" ht="12.95" customHeight="1" x14ac:dyDescent="0.2">
      <c r="B15" s="287" t="s">
        <v>350</v>
      </c>
      <c r="C15" s="7">
        <v>4998145</v>
      </c>
      <c r="D15" s="7">
        <v>3362542</v>
      </c>
      <c r="E15" s="7">
        <v>483669</v>
      </c>
      <c r="F15" s="7">
        <v>8844356</v>
      </c>
    </row>
    <row r="16" spans="2:8" s="150" customFormat="1" ht="12.95" customHeight="1" x14ac:dyDescent="0.2">
      <c r="B16" s="287" t="s">
        <v>351</v>
      </c>
      <c r="C16" s="7">
        <v>4961650</v>
      </c>
      <c r="D16" s="7">
        <v>3091422</v>
      </c>
      <c r="E16" s="7">
        <v>458605</v>
      </c>
      <c r="F16" s="7">
        <v>8511677</v>
      </c>
    </row>
    <row r="17" spans="2:6" s="160" customFormat="1" ht="12.95" customHeight="1" x14ac:dyDescent="0.2">
      <c r="B17" s="288" t="s">
        <v>352</v>
      </c>
      <c r="C17" s="62">
        <v>4965231</v>
      </c>
      <c r="D17" s="62">
        <v>3065261</v>
      </c>
      <c r="E17" s="62">
        <v>462643</v>
      </c>
      <c r="F17" s="62">
        <v>8493135</v>
      </c>
    </row>
    <row r="18" spans="2:6" s="129" customFormat="1" ht="12.95" customHeight="1" x14ac:dyDescent="0.2">
      <c r="B18"/>
      <c r="C18" s="7"/>
      <c r="D18" s="7"/>
      <c r="E18" s="7"/>
      <c r="F18" s="7"/>
    </row>
    <row r="19" spans="2:6" s="129" customFormat="1" ht="12.95" customHeight="1" x14ac:dyDescent="0.2">
      <c r="B19" s="49" t="s">
        <v>300</v>
      </c>
      <c r="C19"/>
      <c r="D19"/>
      <c r="E19"/>
      <c r="F19"/>
    </row>
    <row r="20" spans="2:6" s="129" customFormat="1" ht="12.95" customHeight="1" x14ac:dyDescent="0.2">
      <c r="B20" t="s">
        <v>2</v>
      </c>
      <c r="C20" s="69"/>
      <c r="D20" s="69"/>
      <c r="E20" s="69"/>
      <c r="F20" s="69"/>
    </row>
    <row r="21" spans="2:6" s="129" customFormat="1" ht="12.95" customHeight="1" x14ac:dyDescent="0.2">
      <c r="B21"/>
      <c r="C21" s="57"/>
      <c r="D21" s="57"/>
      <c r="E21" s="57"/>
      <c r="F21" s="57"/>
    </row>
    <row r="22" spans="2:6" s="129" customFormat="1" ht="12.95" customHeight="1" x14ac:dyDescent="0.2">
      <c r="B22"/>
      <c r="C22" s="26"/>
      <c r="D22" s="26"/>
      <c r="E22" s="26"/>
      <c r="F22" s="26"/>
    </row>
    <row r="23" spans="2:6" s="129" customFormat="1" ht="12.95" customHeight="1" x14ac:dyDescent="0.2">
      <c r="B23"/>
      <c r="C23" s="47"/>
      <c r="D23" s="47"/>
      <c r="E23" s="47"/>
      <c r="F23" s="12"/>
    </row>
    <row r="24" spans="2:6" s="129" customFormat="1" ht="12.95" customHeight="1" x14ac:dyDescent="0.2">
      <c r="B24"/>
      <c r="C24"/>
      <c r="D24"/>
      <c r="E24"/>
      <c r="F24"/>
    </row>
    <row r="25" spans="2:6" s="129" customFormat="1" ht="12.95" customHeight="1" x14ac:dyDescent="0.2">
      <c r="B25"/>
      <c r="C25"/>
      <c r="D25"/>
      <c r="E25" s="122"/>
      <c r="F25"/>
    </row>
    <row r="26" spans="2:6" s="129" customFormat="1" ht="12.95" customHeight="1" x14ac:dyDescent="0.2">
      <c r="B26"/>
      <c r="C26"/>
      <c r="D26"/>
      <c r="E26"/>
      <c r="F26"/>
    </row>
    <row r="27" spans="2:6" s="129" customFormat="1" ht="12.95" customHeight="1" x14ac:dyDescent="0.2">
      <c r="B27"/>
      <c r="C27"/>
      <c r="D27"/>
      <c r="E27"/>
      <c r="F27"/>
    </row>
    <row r="28" spans="2:6" s="129" customFormat="1" ht="12.95" customHeight="1" x14ac:dyDescent="0.2">
      <c r="B28"/>
      <c r="C28"/>
      <c r="D28"/>
      <c r="E28"/>
      <c r="F28"/>
    </row>
    <row r="29" spans="2:6" s="129" customFormat="1" ht="12.95" customHeight="1" x14ac:dyDescent="0.2">
      <c r="B29"/>
      <c r="C29"/>
      <c r="D29"/>
      <c r="E29"/>
      <c r="F29"/>
    </row>
  </sheetData>
  <pageMargins left="0.25" right="0.25" top="0.75" bottom="0.75" header="0.3" footer="0.3"/>
  <pageSetup paperSize="9" scale="8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H67"/>
  <sheetViews>
    <sheetView showGridLines="0" topLeftCell="A4" zoomScale="115" zoomScaleNormal="115" workbookViewId="0">
      <selection activeCell="C28" sqref="C28"/>
    </sheetView>
  </sheetViews>
  <sheetFormatPr defaultRowHeight="12.95" customHeight="1" x14ac:dyDescent="0.2"/>
  <cols>
    <col min="1" max="1" width="2.83203125" customWidth="1"/>
    <col min="2" max="2" width="15.6640625" customWidth="1"/>
    <col min="3" max="6" width="12.83203125" customWidth="1"/>
    <col min="7" max="12" width="9.33203125" customWidth="1"/>
    <col min="13" max="13" width="14" bestFit="1" customWidth="1"/>
  </cols>
  <sheetData>
    <row r="2" spans="2:8" ht="15.75" x14ac:dyDescent="0.25">
      <c r="B2" s="1" t="s">
        <v>88</v>
      </c>
    </row>
    <row r="5" spans="2:8" ht="33.75" customHeight="1" x14ac:dyDescent="0.2">
      <c r="B5" s="27" t="s">
        <v>1</v>
      </c>
      <c r="C5" s="28" t="s">
        <v>26</v>
      </c>
      <c r="D5" s="28" t="s">
        <v>27</v>
      </c>
      <c r="E5" s="28" t="s">
        <v>28</v>
      </c>
      <c r="F5" s="28" t="s">
        <v>29</v>
      </c>
    </row>
    <row r="6" spans="2:8" ht="12.95" customHeight="1" x14ac:dyDescent="0.2">
      <c r="B6" s="19">
        <v>45658</v>
      </c>
      <c r="C6" s="7">
        <v>147359</v>
      </c>
      <c r="D6" s="7">
        <v>10583</v>
      </c>
      <c r="E6" s="7">
        <v>62305</v>
      </c>
      <c r="F6" s="7">
        <v>16235</v>
      </c>
      <c r="G6" s="7"/>
      <c r="H6" s="7"/>
    </row>
    <row r="7" spans="2:8" ht="12.95" customHeight="1" x14ac:dyDescent="0.2">
      <c r="B7" s="19">
        <v>45689</v>
      </c>
      <c r="C7" s="7">
        <v>346588</v>
      </c>
      <c r="D7" s="7">
        <v>9672</v>
      </c>
      <c r="E7" s="7">
        <v>127027</v>
      </c>
      <c r="F7" s="7">
        <v>10169</v>
      </c>
      <c r="G7" s="7"/>
      <c r="H7" s="7"/>
    </row>
    <row r="8" spans="2:8" ht="12.95" customHeight="1" x14ac:dyDescent="0.2">
      <c r="B8" s="19">
        <v>45717</v>
      </c>
      <c r="C8" s="7">
        <v>164743</v>
      </c>
      <c r="D8" s="7">
        <v>9448</v>
      </c>
      <c r="E8" s="7">
        <v>194529</v>
      </c>
      <c r="F8" s="7">
        <v>10676</v>
      </c>
      <c r="G8" s="7"/>
      <c r="H8" s="7"/>
    </row>
    <row r="9" spans="2:8" ht="12.95" customHeight="1" x14ac:dyDescent="0.2">
      <c r="B9" s="19">
        <v>45748</v>
      </c>
      <c r="C9" s="7">
        <v>57934</v>
      </c>
      <c r="D9" s="7">
        <v>14880</v>
      </c>
      <c r="E9" s="7">
        <v>106290</v>
      </c>
      <c r="F9" s="7">
        <v>12984</v>
      </c>
      <c r="G9" s="7"/>
      <c r="H9" s="7"/>
    </row>
    <row r="10" spans="2:8" ht="12.95" customHeight="1" x14ac:dyDescent="0.2">
      <c r="B10" s="19">
        <v>45778</v>
      </c>
      <c r="C10" s="7">
        <v>63306</v>
      </c>
      <c r="D10" s="7">
        <v>10065</v>
      </c>
      <c r="E10" s="7">
        <v>67101</v>
      </c>
      <c r="F10" s="7">
        <v>14821</v>
      </c>
      <c r="G10" s="7"/>
      <c r="H10" s="7"/>
    </row>
    <row r="11" spans="2:8" ht="12.95" customHeight="1" x14ac:dyDescent="0.2">
      <c r="B11" s="19">
        <v>45809</v>
      </c>
      <c r="C11" s="7">
        <v>63675</v>
      </c>
      <c r="D11" s="7">
        <v>9458</v>
      </c>
      <c r="E11" s="163">
        <v>56269</v>
      </c>
      <c r="F11" s="7">
        <v>23869</v>
      </c>
      <c r="G11" s="7"/>
      <c r="H11" s="7"/>
    </row>
    <row r="12" spans="2:8" ht="12.95" customHeight="1" x14ac:dyDescent="0.2">
      <c r="B12" s="19">
        <v>45839</v>
      </c>
      <c r="C12" s="7">
        <v>64903</v>
      </c>
      <c r="D12" s="7">
        <v>10461</v>
      </c>
      <c r="E12" s="7">
        <v>62468</v>
      </c>
      <c r="F12" s="7">
        <v>15864</v>
      </c>
      <c r="G12" s="7"/>
      <c r="H12" s="7"/>
    </row>
    <row r="13" spans="2:8" ht="12.95" customHeight="1" x14ac:dyDescent="0.2">
      <c r="B13" s="19">
        <v>45870</v>
      </c>
      <c r="C13" s="7">
        <v>54971</v>
      </c>
      <c r="D13" s="7">
        <v>7796</v>
      </c>
      <c r="E13" s="7">
        <v>52966</v>
      </c>
      <c r="F13" s="7">
        <v>12133</v>
      </c>
      <c r="G13" s="7"/>
      <c r="H13" s="7"/>
    </row>
    <row r="14" spans="2:8" ht="12.95" customHeight="1" x14ac:dyDescent="0.2">
      <c r="B14" s="19">
        <v>45901</v>
      </c>
      <c r="C14" s="7">
        <v>65869</v>
      </c>
      <c r="D14" s="7">
        <v>10558</v>
      </c>
      <c r="E14" s="7">
        <v>69189</v>
      </c>
      <c r="F14" s="7">
        <v>10512</v>
      </c>
      <c r="G14" s="7"/>
      <c r="H14" s="7"/>
    </row>
    <row r="15" spans="2:8" ht="12.95" customHeight="1" x14ac:dyDescent="0.2">
      <c r="B15" s="19">
        <v>45931</v>
      </c>
      <c r="C15" s="7">
        <v>88101</v>
      </c>
      <c r="D15" s="7">
        <v>12069</v>
      </c>
      <c r="E15" s="7">
        <v>107675</v>
      </c>
      <c r="F15" s="7">
        <v>13869</v>
      </c>
      <c r="G15" s="7"/>
      <c r="H15" s="7"/>
    </row>
    <row r="16" spans="2:8" ht="12.95" customHeight="1" x14ac:dyDescent="0.2">
      <c r="B16" s="19">
        <v>45962</v>
      </c>
      <c r="C16" s="7">
        <v>55566</v>
      </c>
      <c r="D16" s="7">
        <v>10852</v>
      </c>
      <c r="E16" s="7">
        <v>373387</v>
      </c>
      <c r="F16" s="7">
        <v>11696</v>
      </c>
      <c r="G16" s="7"/>
      <c r="H16" s="7"/>
    </row>
    <row r="17" spans="2:8" ht="12.95" customHeight="1" x14ac:dyDescent="0.2">
      <c r="B17" s="117">
        <v>45992</v>
      </c>
      <c r="C17" s="8">
        <v>54230</v>
      </c>
      <c r="D17" s="8">
        <v>10460</v>
      </c>
      <c r="E17" s="8">
        <v>46852</v>
      </c>
      <c r="F17" s="8">
        <v>10412</v>
      </c>
      <c r="G17" s="7"/>
      <c r="H17" s="7"/>
    </row>
    <row r="18" spans="2:8" ht="12.95" customHeight="1" x14ac:dyDescent="0.2">
      <c r="C18" s="7"/>
      <c r="D18" s="7"/>
      <c r="E18" s="7"/>
      <c r="F18" s="7"/>
      <c r="G18" s="7"/>
      <c r="H18" s="7"/>
    </row>
    <row r="19" spans="2:8" ht="12.95" customHeight="1" x14ac:dyDescent="0.2">
      <c r="B19" s="49" t="s">
        <v>197</v>
      </c>
      <c r="C19" s="26"/>
      <c r="D19" s="57"/>
      <c r="E19" s="26"/>
      <c r="F19" s="57"/>
      <c r="H19" s="12"/>
    </row>
    <row r="20" spans="2:8" ht="12.95" customHeight="1" x14ac:dyDescent="0.2">
      <c r="B20" t="s">
        <v>2</v>
      </c>
      <c r="C20" s="26"/>
      <c r="D20" s="26"/>
      <c r="E20" s="26"/>
      <c r="F20" s="26"/>
    </row>
    <row r="21" spans="2:8" ht="12.95" customHeight="1" x14ac:dyDescent="0.2">
      <c r="D21" s="7"/>
      <c r="E21" s="57"/>
      <c r="F21" s="7"/>
    </row>
    <row r="22" spans="2:8" ht="12.95" customHeight="1" x14ac:dyDescent="0.2">
      <c r="C22" s="26"/>
      <c r="D22" s="26"/>
      <c r="E22" s="26"/>
      <c r="F22" s="26"/>
      <c r="G22" s="31"/>
    </row>
    <row r="23" spans="2:8" ht="12.95" customHeight="1" x14ac:dyDescent="0.2">
      <c r="C23" s="57"/>
      <c r="D23" s="57"/>
      <c r="E23" s="26"/>
      <c r="F23" s="26"/>
      <c r="G23" s="31"/>
    </row>
    <row r="24" spans="2:8" ht="12.95" customHeight="1" x14ac:dyDescent="0.2">
      <c r="C24" s="26"/>
      <c r="D24" s="57"/>
      <c r="E24" s="26"/>
      <c r="F24" s="32"/>
      <c r="G24" s="31"/>
    </row>
    <row r="25" spans="2:8" ht="12.95" customHeight="1" x14ac:dyDescent="0.2">
      <c r="D25" s="57"/>
      <c r="E25" s="32"/>
      <c r="F25" s="32"/>
      <c r="G25" s="31"/>
    </row>
    <row r="26" spans="2:8" ht="12.95" customHeight="1" x14ac:dyDescent="0.2">
      <c r="D26" s="57"/>
      <c r="E26" s="32"/>
      <c r="F26" s="32"/>
      <c r="G26" s="31"/>
    </row>
    <row r="27" spans="2:8" ht="12.95" customHeight="1" x14ac:dyDescent="0.2">
      <c r="D27" s="57"/>
      <c r="E27" s="32"/>
      <c r="F27" s="32"/>
      <c r="G27" s="31"/>
    </row>
    <row r="28" spans="2:8" ht="12.95" customHeight="1" x14ac:dyDescent="0.2">
      <c r="D28" s="57"/>
      <c r="E28" s="32"/>
      <c r="F28" s="32"/>
      <c r="G28" s="31"/>
    </row>
    <row r="29" spans="2:8" ht="12.95" customHeight="1" x14ac:dyDescent="0.2">
      <c r="D29" s="57"/>
      <c r="E29" s="32"/>
      <c r="F29" s="32"/>
      <c r="G29" s="31"/>
    </row>
    <row r="30" spans="2:8" ht="12.95" customHeight="1" x14ac:dyDescent="0.2">
      <c r="D30" s="57"/>
      <c r="E30" s="32"/>
      <c r="F30" s="32"/>
      <c r="G30" s="31"/>
    </row>
    <row r="31" spans="2:8" ht="12.95" customHeight="1" x14ac:dyDescent="0.2">
      <c r="D31" s="57"/>
      <c r="E31" s="32"/>
      <c r="F31" s="32"/>
      <c r="G31" s="31"/>
    </row>
    <row r="32" spans="2:8" ht="12.95" customHeight="1" x14ac:dyDescent="0.2">
      <c r="D32" s="57"/>
      <c r="E32" s="32"/>
      <c r="F32" s="32"/>
      <c r="G32" s="98"/>
    </row>
    <row r="33" spans="4:7" ht="12.95" customHeight="1" x14ac:dyDescent="0.2">
      <c r="D33" s="57"/>
      <c r="E33" s="32"/>
      <c r="F33" s="32"/>
      <c r="G33" s="31"/>
    </row>
    <row r="34" spans="4:7" ht="12.95" customHeight="1" x14ac:dyDescent="0.2">
      <c r="D34" s="57"/>
      <c r="E34" s="32"/>
      <c r="F34" s="32"/>
      <c r="G34" s="31"/>
    </row>
    <row r="35" spans="4:7" ht="12.95" customHeight="1" x14ac:dyDescent="0.2">
      <c r="E35" s="33"/>
      <c r="F35" s="33"/>
      <c r="G35" s="31"/>
    </row>
    <row r="36" spans="4:7" ht="12.95" customHeight="1" x14ac:dyDescent="0.2">
      <c r="E36" s="31"/>
      <c r="F36" s="31"/>
      <c r="G36" s="31"/>
    </row>
    <row r="37" spans="4:7" ht="12.95" customHeight="1" x14ac:dyDescent="0.2">
      <c r="E37" s="31"/>
      <c r="F37" s="31"/>
      <c r="G37" s="31"/>
    </row>
    <row r="66" spans="3:6" ht="12.95" customHeight="1" x14ac:dyDescent="0.2">
      <c r="C66" s="68"/>
      <c r="D66" s="68"/>
      <c r="E66" s="68"/>
      <c r="F66" s="68"/>
    </row>
    <row r="67" spans="3:6" ht="12.95" customHeight="1" x14ac:dyDescent="0.2">
      <c r="C67" s="68"/>
      <c r="D67" s="68"/>
      <c r="E67" s="68"/>
      <c r="F67" s="68"/>
    </row>
  </sheetData>
  <pageMargins left="0.25" right="0.25" top="0.75" bottom="0.75" header="0.3" footer="0.3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62"/>
  <sheetViews>
    <sheetView showGridLines="0" zoomScale="160" zoomScaleNormal="160" workbookViewId="0">
      <selection activeCell="G25" sqref="G25"/>
    </sheetView>
  </sheetViews>
  <sheetFormatPr defaultColWidth="9.33203125" defaultRowHeight="12.95" customHeight="1" x14ac:dyDescent="0.2"/>
  <cols>
    <col min="1" max="1" width="2.83203125" style="29" customWidth="1"/>
    <col min="2" max="2" width="25.1640625" style="29" customWidth="1"/>
    <col min="3" max="3" width="11.5" style="29" customWidth="1"/>
    <col min="4" max="4" width="15.83203125" style="29" customWidth="1"/>
    <col min="5" max="5" width="12" style="29" customWidth="1"/>
    <col min="6" max="16384" width="9.33203125" style="29"/>
  </cols>
  <sheetData>
    <row r="2" spans="2:11" ht="15.75" x14ac:dyDescent="0.25">
      <c r="B2" s="39" t="s">
        <v>119</v>
      </c>
    </row>
    <row r="3" spans="2:11" ht="12.95" customHeight="1" x14ac:dyDescent="0.2">
      <c r="B3" s="29" t="s">
        <v>320</v>
      </c>
    </row>
    <row r="5" spans="2:11" ht="12.95" customHeight="1" x14ac:dyDescent="0.2">
      <c r="B5" s="34" t="s">
        <v>17</v>
      </c>
      <c r="C5" s="35" t="s">
        <v>30</v>
      </c>
      <c r="D5" s="36" t="s">
        <v>31</v>
      </c>
      <c r="E5" s="36" t="s">
        <v>0</v>
      </c>
    </row>
    <row r="6" spans="2:11" ht="12.95" customHeight="1" x14ac:dyDescent="0.2">
      <c r="B6" s="29" t="s">
        <v>15</v>
      </c>
      <c r="C6" s="7">
        <v>1361220</v>
      </c>
      <c r="D6" s="7">
        <v>5436668</v>
      </c>
      <c r="E6" s="7">
        <f>SUM(C6:D6)</f>
        <v>6797888</v>
      </c>
      <c r="F6" s="50"/>
      <c r="G6" s="26"/>
      <c r="K6" s="7"/>
    </row>
    <row r="7" spans="2:11" ht="12.95" customHeight="1" x14ac:dyDescent="0.2">
      <c r="B7" s="29" t="s">
        <v>16</v>
      </c>
      <c r="C7" s="7">
        <v>338955</v>
      </c>
      <c r="D7" s="7">
        <v>1356292</v>
      </c>
      <c r="E7" s="7">
        <f>SUM(C7:D7)</f>
        <v>1695247</v>
      </c>
      <c r="K7" s="7"/>
    </row>
    <row r="8" spans="2:11" ht="12.95" customHeight="1" x14ac:dyDescent="0.2">
      <c r="B8" s="5" t="s">
        <v>0</v>
      </c>
      <c r="C8" s="11">
        <v>1700175</v>
      </c>
      <c r="D8" s="11">
        <v>6792960</v>
      </c>
      <c r="E8" s="11">
        <f>SUM(E6+E7)</f>
        <v>8493135</v>
      </c>
      <c r="G8" s="122"/>
      <c r="H8" s="47"/>
    </row>
    <row r="9" spans="2:11" ht="12.95" customHeight="1" x14ac:dyDescent="0.25">
      <c r="C9" s="115"/>
      <c r="D9" s="115"/>
      <c r="G9" s="47"/>
    </row>
    <row r="10" spans="2:11" ht="12.95" customHeight="1" x14ac:dyDescent="0.2">
      <c r="B10" s="29" t="s">
        <v>321</v>
      </c>
    </row>
    <row r="11" spans="2:11" ht="12.95" customHeight="1" x14ac:dyDescent="0.2">
      <c r="B11" s="29" t="s">
        <v>2</v>
      </c>
      <c r="D11" s="122"/>
    </row>
    <row r="12" spans="2:11" ht="12.95" customHeight="1" x14ac:dyDescent="0.2">
      <c r="C12" s="254"/>
      <c r="D12" s="254"/>
      <c r="E12" s="122"/>
    </row>
    <row r="13" spans="2:11" ht="12.95" customHeight="1" x14ac:dyDescent="0.25">
      <c r="C13" s="7"/>
      <c r="D13" s="141"/>
    </row>
    <row r="14" spans="2:11" ht="12.95" customHeight="1" x14ac:dyDescent="0.2">
      <c r="C14" s="50"/>
      <c r="D14" s="50"/>
    </row>
    <row r="16" spans="2:11" ht="12.95" customHeight="1" x14ac:dyDescent="0.2">
      <c r="C16" s="50"/>
    </row>
    <row r="61" spans="3:6" ht="12.95" customHeight="1" x14ac:dyDescent="0.2">
      <c r="C61" s="68"/>
      <c r="D61" s="68"/>
      <c r="E61" s="68"/>
      <c r="F61" s="68"/>
    </row>
    <row r="62" spans="3:6" ht="12.95" customHeight="1" x14ac:dyDescent="0.2">
      <c r="C62" s="68"/>
      <c r="D62" s="68"/>
      <c r="E62" s="68"/>
      <c r="F62" s="68"/>
    </row>
  </sheetData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J88"/>
  <sheetViews>
    <sheetView showGridLines="0" topLeftCell="B16" zoomScaleNormal="100" workbookViewId="0">
      <selection activeCell="P45" sqref="P45"/>
    </sheetView>
  </sheetViews>
  <sheetFormatPr defaultRowHeight="12.95" customHeight="1" x14ac:dyDescent="0.2"/>
  <cols>
    <col min="1" max="1" width="2.83203125" customWidth="1"/>
    <col min="2" max="2" width="16.5" customWidth="1"/>
    <col min="3" max="3" width="11.83203125" customWidth="1"/>
    <col min="4" max="4" width="14.33203125" customWidth="1"/>
    <col min="5" max="5" width="11.83203125" bestFit="1" customWidth="1"/>
    <col min="8" max="9" width="10.1640625" bestFit="1" customWidth="1"/>
  </cols>
  <sheetData>
    <row r="2" spans="2:5" ht="15.75" x14ac:dyDescent="0.25">
      <c r="B2" s="39" t="s">
        <v>92</v>
      </c>
    </row>
    <row r="5" spans="2:5" ht="22.5" x14ac:dyDescent="0.2">
      <c r="B5" s="9" t="s">
        <v>1</v>
      </c>
      <c r="C5" s="3" t="s">
        <v>30</v>
      </c>
      <c r="D5" s="3" t="s">
        <v>31</v>
      </c>
      <c r="E5" s="55" t="s">
        <v>0</v>
      </c>
    </row>
    <row r="6" spans="2:5" ht="11.25" x14ac:dyDescent="0.2">
      <c r="B6" s="37" t="s">
        <v>301</v>
      </c>
      <c r="C6" s="91">
        <v>2890160</v>
      </c>
      <c r="D6" s="91">
        <v>5832567</v>
      </c>
      <c r="E6" s="91">
        <v>8722727</v>
      </c>
    </row>
    <row r="7" spans="2:5" ht="11.25" x14ac:dyDescent="0.2">
      <c r="B7" s="145" t="s">
        <v>184</v>
      </c>
      <c r="C7" s="144">
        <v>2853928</v>
      </c>
      <c r="D7" s="144">
        <v>5842952</v>
      </c>
      <c r="E7" s="144">
        <v>8696880</v>
      </c>
    </row>
    <row r="8" spans="2:5" ht="11.25" x14ac:dyDescent="0.2">
      <c r="B8" s="145" t="s">
        <v>185</v>
      </c>
      <c r="C8" s="144">
        <v>2852017</v>
      </c>
      <c r="D8" s="144">
        <v>5850879</v>
      </c>
      <c r="E8" s="144">
        <v>8702896</v>
      </c>
    </row>
    <row r="9" spans="2:5" ht="11.25" x14ac:dyDescent="0.2">
      <c r="B9" s="145" t="s">
        <v>186</v>
      </c>
      <c r="C9" s="144">
        <v>2846440</v>
      </c>
      <c r="D9" s="144">
        <v>5869419</v>
      </c>
      <c r="E9" s="144">
        <v>8715859</v>
      </c>
    </row>
    <row r="10" spans="2:5" ht="11.25" x14ac:dyDescent="0.2">
      <c r="B10" s="145" t="s">
        <v>187</v>
      </c>
      <c r="C10" s="144">
        <v>2830308</v>
      </c>
      <c r="D10" s="144">
        <v>5884601</v>
      </c>
      <c r="E10" s="144">
        <v>8714909</v>
      </c>
    </row>
    <row r="11" spans="2:5" ht="11.25" x14ac:dyDescent="0.2">
      <c r="B11" s="145" t="s">
        <v>188</v>
      </c>
      <c r="C11" s="144">
        <v>2803913</v>
      </c>
      <c r="D11" s="144">
        <v>5894186</v>
      </c>
      <c r="E11" s="144">
        <v>8698099</v>
      </c>
    </row>
    <row r="12" spans="2:5" ht="11.25" x14ac:dyDescent="0.2">
      <c r="B12" s="145" t="s">
        <v>189</v>
      </c>
      <c r="C12" s="144">
        <v>2784188</v>
      </c>
      <c r="D12" s="144">
        <v>5919287</v>
      </c>
      <c r="E12" s="144">
        <v>8703475</v>
      </c>
    </row>
    <row r="13" spans="2:5" ht="11.25" x14ac:dyDescent="0.2">
      <c r="B13" s="145" t="s">
        <v>190</v>
      </c>
      <c r="C13" s="144">
        <v>2782148</v>
      </c>
      <c r="D13" s="144">
        <v>5953406</v>
      </c>
      <c r="E13" s="144">
        <v>8735554</v>
      </c>
    </row>
    <row r="14" spans="2:5" ht="11.25" x14ac:dyDescent="0.2">
      <c r="B14" s="145" t="s">
        <v>191</v>
      </c>
      <c r="C14" s="144">
        <v>2762150</v>
      </c>
      <c r="D14" s="144">
        <v>5970199</v>
      </c>
      <c r="E14" s="144">
        <v>8732349</v>
      </c>
    </row>
    <row r="15" spans="2:5" ht="11.25" x14ac:dyDescent="0.2">
      <c r="B15" s="145" t="s">
        <v>192</v>
      </c>
      <c r="C15" s="144">
        <v>2750782</v>
      </c>
      <c r="D15" s="144">
        <v>5989669</v>
      </c>
      <c r="E15" s="144">
        <v>8740451</v>
      </c>
    </row>
    <row r="16" spans="2:5" ht="11.25" x14ac:dyDescent="0.2">
      <c r="B16" s="145" t="s">
        <v>193</v>
      </c>
      <c r="C16" s="144">
        <v>2729114</v>
      </c>
      <c r="D16" s="144">
        <v>5992031</v>
      </c>
      <c r="E16" s="144">
        <v>8721145</v>
      </c>
    </row>
    <row r="17" spans="2:10" ht="11.25" x14ac:dyDescent="0.2">
      <c r="B17" s="145" t="s">
        <v>194</v>
      </c>
      <c r="C17" s="144">
        <v>2695602</v>
      </c>
      <c r="D17" s="144">
        <v>5988950</v>
      </c>
      <c r="E17" s="144">
        <v>8684552</v>
      </c>
      <c r="G17" s="50"/>
      <c r="I17" s="7"/>
      <c r="J17" s="7"/>
    </row>
    <row r="18" spans="2:10" ht="11.25" x14ac:dyDescent="0.2">
      <c r="B18" s="161" t="s">
        <v>195</v>
      </c>
      <c r="C18" s="162">
        <v>2669039</v>
      </c>
      <c r="D18" s="162">
        <v>5993532</v>
      </c>
      <c r="E18" s="162">
        <v>8662571</v>
      </c>
      <c r="I18" s="7"/>
      <c r="J18" s="7"/>
    </row>
    <row r="19" spans="2:10" ht="11.25" x14ac:dyDescent="0.2">
      <c r="B19" s="10" t="s">
        <v>215</v>
      </c>
      <c r="C19" s="7">
        <v>2625895</v>
      </c>
      <c r="D19" s="7">
        <v>5981966</v>
      </c>
      <c r="E19" s="7">
        <v>8607861</v>
      </c>
      <c r="I19" s="7"/>
      <c r="J19" s="7"/>
    </row>
    <row r="20" spans="2:10" ht="11.25" x14ac:dyDescent="0.2">
      <c r="B20" s="10" t="s">
        <v>216</v>
      </c>
      <c r="C20" s="7">
        <v>2564581</v>
      </c>
      <c r="D20" s="7">
        <v>5985843</v>
      </c>
      <c r="E20" s="7">
        <v>8550424</v>
      </c>
      <c r="I20" s="7"/>
      <c r="J20" s="7"/>
    </row>
    <row r="21" spans="2:10" ht="11.25" x14ac:dyDescent="0.2">
      <c r="B21" s="10" t="s">
        <v>217</v>
      </c>
      <c r="C21" s="7">
        <v>2527148</v>
      </c>
      <c r="D21" s="7">
        <v>5997130</v>
      </c>
      <c r="E21" s="7">
        <v>8524278</v>
      </c>
      <c r="I21" s="94"/>
      <c r="J21" s="7"/>
    </row>
    <row r="22" spans="2:10" ht="11.25" x14ac:dyDescent="0.2">
      <c r="B22" s="10" t="s">
        <v>218</v>
      </c>
      <c r="C22" s="7">
        <v>2501559</v>
      </c>
      <c r="D22" s="7">
        <v>6018032</v>
      </c>
      <c r="E22" s="7">
        <v>8519591</v>
      </c>
      <c r="I22" s="94"/>
      <c r="J22" s="7"/>
    </row>
    <row r="23" spans="2:10" ht="11.25" x14ac:dyDescent="0.2">
      <c r="B23" s="10" t="s">
        <v>219</v>
      </c>
      <c r="C23" s="7">
        <v>2485453</v>
      </c>
      <c r="D23" s="7">
        <v>6079521</v>
      </c>
      <c r="E23" s="7">
        <v>8564974</v>
      </c>
      <c r="I23" s="32"/>
      <c r="J23" s="7"/>
    </row>
    <row r="24" spans="2:10" ht="11.25" x14ac:dyDescent="0.2">
      <c r="B24" s="10" t="s">
        <v>220</v>
      </c>
      <c r="C24" s="7">
        <v>2223142</v>
      </c>
      <c r="D24" s="7">
        <v>6399386</v>
      </c>
      <c r="E24" s="7">
        <v>8622528</v>
      </c>
      <c r="I24" s="32"/>
      <c r="J24" s="7"/>
    </row>
    <row r="25" spans="2:10" ht="11.25" x14ac:dyDescent="0.2">
      <c r="B25" s="10" t="s">
        <v>221</v>
      </c>
      <c r="C25" s="7">
        <v>2190153</v>
      </c>
      <c r="D25" s="7">
        <v>6426199</v>
      </c>
      <c r="E25" s="7">
        <v>8616352</v>
      </c>
      <c r="I25" s="94"/>
      <c r="J25" s="7"/>
    </row>
    <row r="26" spans="2:10" ht="11.25" x14ac:dyDescent="0.2">
      <c r="B26" s="10" t="s">
        <v>222</v>
      </c>
      <c r="C26" s="7">
        <v>2171504</v>
      </c>
      <c r="D26" s="7">
        <v>6394415</v>
      </c>
      <c r="E26" s="7">
        <v>8565919</v>
      </c>
      <c r="I26" s="32"/>
      <c r="J26" s="7"/>
    </row>
    <row r="27" spans="2:10" ht="11.25" x14ac:dyDescent="0.2">
      <c r="B27" s="10" t="s">
        <v>223</v>
      </c>
      <c r="C27" s="7">
        <v>2122804</v>
      </c>
      <c r="D27" s="7">
        <v>6433518</v>
      </c>
      <c r="E27" s="7">
        <v>8556322</v>
      </c>
      <c r="I27" s="32"/>
      <c r="J27" s="7"/>
    </row>
    <row r="28" spans="2:10" ht="11.25" x14ac:dyDescent="0.2">
      <c r="B28" s="10" t="s">
        <v>224</v>
      </c>
      <c r="C28" s="7">
        <v>2097610</v>
      </c>
      <c r="D28" s="7">
        <v>6450917</v>
      </c>
      <c r="E28" s="7">
        <v>8548527</v>
      </c>
      <c r="H28" s="31"/>
      <c r="I28" s="32"/>
      <c r="J28" s="32"/>
    </row>
    <row r="29" spans="2:10" ht="11.25" x14ac:dyDescent="0.2">
      <c r="B29" s="10" t="s">
        <v>225</v>
      </c>
      <c r="C29" s="7">
        <v>2075001</v>
      </c>
      <c r="D29" s="7">
        <v>6471396</v>
      </c>
      <c r="E29" s="7">
        <v>8546397</v>
      </c>
      <c r="I29" s="32"/>
    </row>
    <row r="30" spans="2:10" ht="11.25" x14ac:dyDescent="0.2">
      <c r="B30" s="37" t="s">
        <v>226</v>
      </c>
      <c r="C30" s="191">
        <v>2056716</v>
      </c>
      <c r="D30" s="191">
        <v>6482500</v>
      </c>
      <c r="E30" s="191">
        <v>8539216</v>
      </c>
      <c r="F30" s="68"/>
      <c r="I30" s="32"/>
    </row>
    <row r="31" spans="2:10" ht="11.25" x14ac:dyDescent="0.2">
      <c r="B31" s="10" t="s">
        <v>275</v>
      </c>
      <c r="C31" s="7">
        <v>2046371</v>
      </c>
      <c r="D31" s="7">
        <v>6707876</v>
      </c>
      <c r="E31" s="7">
        <v>8754247</v>
      </c>
      <c r="F31" s="68"/>
      <c r="I31" s="32"/>
    </row>
    <row r="32" spans="2:10" ht="11.25" x14ac:dyDescent="0.2">
      <c r="B32" s="10" t="s">
        <v>276</v>
      </c>
      <c r="C32" s="7">
        <v>2031246</v>
      </c>
      <c r="D32" s="7">
        <v>6806320</v>
      </c>
      <c r="E32" s="7">
        <v>8837566</v>
      </c>
      <c r="I32" s="32"/>
    </row>
    <row r="33" spans="2:9" ht="11.25" x14ac:dyDescent="0.2">
      <c r="B33" s="10" t="s">
        <v>277</v>
      </c>
      <c r="C33" s="7">
        <v>2019013</v>
      </c>
      <c r="D33" s="7">
        <v>6825395</v>
      </c>
      <c r="E33" s="7">
        <v>8844408</v>
      </c>
      <c r="I33" s="31"/>
    </row>
    <row r="34" spans="2:9" ht="11.25" x14ac:dyDescent="0.2">
      <c r="B34" s="10" t="s">
        <v>278</v>
      </c>
      <c r="C34" s="7">
        <v>2005607</v>
      </c>
      <c r="D34" s="7">
        <v>6918691</v>
      </c>
      <c r="E34" s="7">
        <v>8924298</v>
      </c>
      <c r="I34" s="31"/>
    </row>
    <row r="35" spans="2:9" ht="11.25" x14ac:dyDescent="0.2">
      <c r="B35" s="10" t="s">
        <v>279</v>
      </c>
      <c r="C35" s="7">
        <v>1920293</v>
      </c>
      <c r="D35" s="7">
        <v>7103692</v>
      </c>
      <c r="E35" s="7">
        <v>9023985</v>
      </c>
    </row>
    <row r="36" spans="2:9" ht="11.25" x14ac:dyDescent="0.2">
      <c r="B36" s="10" t="s">
        <v>280</v>
      </c>
      <c r="C36" s="7">
        <v>1915273</v>
      </c>
      <c r="D36" s="7">
        <v>7157604</v>
      </c>
      <c r="E36" s="7">
        <v>9072877</v>
      </c>
    </row>
    <row r="37" spans="2:9" ht="11.25" x14ac:dyDescent="0.2">
      <c r="B37" s="10" t="s">
        <v>281</v>
      </c>
      <c r="C37" s="7">
        <v>1897375</v>
      </c>
      <c r="D37" s="7">
        <v>6877487</v>
      </c>
      <c r="E37" s="7">
        <v>8774862</v>
      </c>
    </row>
    <row r="38" spans="2:9" ht="11.25" x14ac:dyDescent="0.2">
      <c r="B38" s="10" t="s">
        <v>282</v>
      </c>
      <c r="C38" s="7">
        <v>1888752</v>
      </c>
      <c r="D38" s="7">
        <v>6966949</v>
      </c>
      <c r="E38" s="7">
        <v>8855701</v>
      </c>
    </row>
    <row r="39" spans="2:9" ht="11.25" x14ac:dyDescent="0.2">
      <c r="B39" s="10" t="s">
        <v>283</v>
      </c>
      <c r="C39" s="7">
        <v>1886499</v>
      </c>
      <c r="D39" s="7">
        <v>7081223</v>
      </c>
      <c r="E39" s="7">
        <v>8967722</v>
      </c>
    </row>
    <row r="40" spans="2:9" ht="11.25" x14ac:dyDescent="0.2">
      <c r="B40" s="10" t="s">
        <v>284</v>
      </c>
      <c r="C40" s="7">
        <v>1831218</v>
      </c>
      <c r="D40" s="7">
        <v>7032170</v>
      </c>
      <c r="E40" s="7">
        <v>8863388</v>
      </c>
    </row>
    <row r="41" spans="2:9" ht="11.25" x14ac:dyDescent="0.2">
      <c r="B41" s="10" t="s">
        <v>285</v>
      </c>
      <c r="C41" s="7">
        <v>1825150</v>
      </c>
      <c r="D41" s="7">
        <v>6997379</v>
      </c>
      <c r="E41" s="7">
        <v>8822529</v>
      </c>
      <c r="H41" s="50"/>
    </row>
    <row r="42" spans="2:9" s="150" customFormat="1" ht="11.25" x14ac:dyDescent="0.2">
      <c r="B42" s="10" t="s">
        <v>286</v>
      </c>
      <c r="C42" s="123">
        <v>1805469</v>
      </c>
      <c r="D42" s="123">
        <v>6912133</v>
      </c>
      <c r="E42" s="123">
        <v>8717602</v>
      </c>
      <c r="F42" s="7"/>
    </row>
    <row r="43" spans="2:9" s="150" customFormat="1" ht="11.25" x14ac:dyDescent="0.2">
      <c r="B43" s="10" t="s">
        <v>322</v>
      </c>
      <c r="C43" s="144">
        <v>1793691</v>
      </c>
      <c r="D43" s="144">
        <v>6993583</v>
      </c>
      <c r="E43" s="144">
        <v>8787274</v>
      </c>
      <c r="F43" s="7"/>
    </row>
    <row r="44" spans="2:9" s="150" customFormat="1" ht="11.25" x14ac:dyDescent="0.2">
      <c r="B44" s="10" t="s">
        <v>323</v>
      </c>
      <c r="C44" s="144">
        <v>1794186</v>
      </c>
      <c r="D44" s="144">
        <v>7222380</v>
      </c>
      <c r="E44" s="144">
        <v>9016566</v>
      </c>
      <c r="F44" s="7"/>
    </row>
    <row r="45" spans="2:9" s="150" customFormat="1" ht="11.25" x14ac:dyDescent="0.2">
      <c r="B45" s="10" t="s">
        <v>324</v>
      </c>
      <c r="C45" s="144">
        <v>1792867</v>
      </c>
      <c r="D45" s="144">
        <v>7199367</v>
      </c>
      <c r="E45" s="144">
        <v>8992234</v>
      </c>
      <c r="F45" s="7"/>
    </row>
    <row r="46" spans="2:9" s="150" customFormat="1" ht="11.25" x14ac:dyDescent="0.2">
      <c r="B46" s="10" t="s">
        <v>325</v>
      </c>
      <c r="C46" s="144">
        <v>1790518</v>
      </c>
      <c r="D46" s="144">
        <v>7167801</v>
      </c>
      <c r="E46" s="144">
        <v>8958319</v>
      </c>
      <c r="F46" s="7"/>
    </row>
    <row r="47" spans="2:9" s="150" customFormat="1" ht="11.25" x14ac:dyDescent="0.2">
      <c r="B47" s="10" t="s">
        <v>326</v>
      </c>
      <c r="C47" s="144">
        <v>1785314</v>
      </c>
      <c r="D47" s="144">
        <v>7160057</v>
      </c>
      <c r="E47" s="144">
        <v>8945371</v>
      </c>
      <c r="F47" s="7"/>
    </row>
    <row r="48" spans="2:9" s="150" customFormat="1" ht="11.25" x14ac:dyDescent="0.2">
      <c r="B48" s="10" t="s">
        <v>327</v>
      </c>
      <c r="C48" s="144">
        <v>1777329</v>
      </c>
      <c r="D48" s="144">
        <v>7150795</v>
      </c>
      <c r="E48" s="144">
        <v>8928124</v>
      </c>
      <c r="F48" s="7"/>
    </row>
    <row r="49" spans="2:8" s="150" customFormat="1" ht="11.25" x14ac:dyDescent="0.2">
      <c r="B49" s="10" t="s">
        <v>328</v>
      </c>
      <c r="C49" s="144">
        <v>1765715</v>
      </c>
      <c r="D49" s="144">
        <v>7146371</v>
      </c>
      <c r="E49" s="144">
        <v>8912086</v>
      </c>
      <c r="F49" s="7"/>
    </row>
    <row r="50" spans="2:8" s="150" customFormat="1" ht="11.25" x14ac:dyDescent="0.2">
      <c r="B50" s="10" t="s">
        <v>329</v>
      </c>
      <c r="C50" s="144">
        <v>1757600</v>
      </c>
      <c r="D50" s="144">
        <v>7140537</v>
      </c>
      <c r="E50" s="144">
        <v>8898137</v>
      </c>
      <c r="F50" s="7"/>
    </row>
    <row r="51" spans="2:8" s="150" customFormat="1" ht="11.25" x14ac:dyDescent="0.2">
      <c r="B51" s="10" t="s">
        <v>330</v>
      </c>
      <c r="C51" s="144">
        <v>1750538</v>
      </c>
      <c r="D51" s="144">
        <v>7143793</v>
      </c>
      <c r="E51" s="144">
        <v>8894331</v>
      </c>
      <c r="F51" s="7"/>
    </row>
    <row r="52" spans="2:8" s="150" customFormat="1" ht="11.25" x14ac:dyDescent="0.2">
      <c r="B52" s="10" t="s">
        <v>331</v>
      </c>
      <c r="C52" s="144">
        <v>1740902</v>
      </c>
      <c r="D52" s="144">
        <v>7103454</v>
      </c>
      <c r="E52" s="144">
        <v>8844356</v>
      </c>
      <c r="F52" s="7"/>
    </row>
    <row r="53" spans="2:8" s="160" customFormat="1" ht="11.25" x14ac:dyDescent="0.2">
      <c r="B53" s="10" t="s">
        <v>332</v>
      </c>
      <c r="C53" s="144">
        <v>1702853</v>
      </c>
      <c r="D53" s="144">
        <v>6808824</v>
      </c>
      <c r="E53" s="144">
        <v>8511677</v>
      </c>
      <c r="H53" s="74"/>
    </row>
    <row r="54" spans="2:8" ht="12.95" customHeight="1" x14ac:dyDescent="0.2">
      <c r="B54" s="255" t="s">
        <v>319</v>
      </c>
      <c r="C54" s="256">
        <v>1700175</v>
      </c>
      <c r="D54" s="256">
        <v>6792960</v>
      </c>
      <c r="E54" s="256">
        <v>8493135</v>
      </c>
      <c r="H54" s="50"/>
    </row>
    <row r="55" spans="2:8" ht="12.95" customHeight="1" x14ac:dyDescent="0.2">
      <c r="B55" t="s">
        <v>302</v>
      </c>
    </row>
    <row r="56" spans="2:8" ht="12.95" customHeight="1" x14ac:dyDescent="0.2">
      <c r="B56" t="s">
        <v>32</v>
      </c>
    </row>
    <row r="57" spans="2:8" ht="12.95" customHeight="1" x14ac:dyDescent="0.2">
      <c r="B57" t="s">
        <v>2</v>
      </c>
    </row>
    <row r="88" spans="10:10" ht="12.95" customHeight="1" x14ac:dyDescent="0.2">
      <c r="J88" s="47"/>
    </row>
  </sheetData>
  <pageMargins left="0.25" right="0.25" top="0.75" bottom="0.75" header="0.3" footer="0.3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K53"/>
  <sheetViews>
    <sheetView showGridLines="0" zoomScale="130" zoomScaleNormal="130" workbookViewId="0">
      <selection activeCell="F26" sqref="F26"/>
    </sheetView>
  </sheetViews>
  <sheetFormatPr defaultRowHeight="12.95" customHeight="1" x14ac:dyDescent="0.2"/>
  <cols>
    <col min="1" max="1" width="2.83203125" customWidth="1"/>
    <col min="2" max="2" width="19" customWidth="1"/>
    <col min="3" max="3" width="13.6640625" customWidth="1"/>
    <col min="4" max="5" width="19.6640625" customWidth="1"/>
    <col min="6" max="6" width="18.83203125" customWidth="1"/>
    <col min="7" max="7" width="9.6640625" bestFit="1" customWidth="1"/>
    <col min="8" max="9" width="10.83203125" bestFit="1" customWidth="1"/>
  </cols>
  <sheetData>
    <row r="2" spans="2:11" ht="15.75" x14ac:dyDescent="0.25">
      <c r="B2" s="1" t="s">
        <v>73</v>
      </c>
    </row>
    <row r="5" spans="2:11" ht="22.5" x14ac:dyDescent="0.2">
      <c r="B5" s="4" t="s">
        <v>34</v>
      </c>
      <c r="C5" s="3" t="s">
        <v>35</v>
      </c>
      <c r="D5" s="3" t="s">
        <v>70</v>
      </c>
      <c r="E5" s="3" t="s">
        <v>36</v>
      </c>
      <c r="F5" s="3" t="s">
        <v>33</v>
      </c>
    </row>
    <row r="6" spans="2:11" ht="12.95" customHeight="1" x14ac:dyDescent="0.2">
      <c r="B6" t="s">
        <v>37</v>
      </c>
      <c r="C6" s="7">
        <v>2670931</v>
      </c>
      <c r="D6" s="7">
        <v>3909933</v>
      </c>
      <c r="E6" s="7">
        <v>560356</v>
      </c>
      <c r="F6" s="7">
        <v>4470289</v>
      </c>
      <c r="G6" s="26"/>
      <c r="H6" s="109"/>
      <c r="I6" s="7"/>
      <c r="J6" s="41"/>
      <c r="K6" s="7"/>
    </row>
    <row r="7" spans="2:11" ht="12.95" customHeight="1" x14ac:dyDescent="0.2">
      <c r="B7" t="s">
        <v>38</v>
      </c>
      <c r="C7" s="7">
        <v>767931</v>
      </c>
      <c r="D7" s="7">
        <v>1776962</v>
      </c>
      <c r="E7" s="7">
        <v>685387</v>
      </c>
      <c r="F7" s="7">
        <v>2462349</v>
      </c>
      <c r="G7" s="26"/>
      <c r="H7" s="109"/>
      <c r="I7" s="57"/>
      <c r="J7" s="41"/>
      <c r="K7" s="7"/>
    </row>
    <row r="8" spans="2:11" ht="12.95" customHeight="1" x14ac:dyDescent="0.2">
      <c r="B8" t="s">
        <v>39</v>
      </c>
      <c r="C8" s="7">
        <v>170109</v>
      </c>
      <c r="D8" s="7">
        <v>534652</v>
      </c>
      <c r="E8" s="7">
        <v>274996</v>
      </c>
      <c r="F8" s="7">
        <v>809648</v>
      </c>
      <c r="G8" s="26"/>
      <c r="H8" s="109"/>
      <c r="J8" s="41"/>
      <c r="K8" s="7"/>
    </row>
    <row r="9" spans="2:11" ht="12.95" customHeight="1" x14ac:dyDescent="0.2">
      <c r="B9" t="s">
        <v>40</v>
      </c>
      <c r="C9" s="7">
        <v>27895</v>
      </c>
      <c r="D9" s="7">
        <v>113585</v>
      </c>
      <c r="E9" s="7">
        <v>65499</v>
      </c>
      <c r="F9" s="7">
        <v>179084</v>
      </c>
      <c r="G9" s="26"/>
      <c r="H9" s="7"/>
      <c r="J9" s="41"/>
      <c r="K9" s="7"/>
    </row>
    <row r="10" spans="2:11" ht="12.95" customHeight="1" x14ac:dyDescent="0.2">
      <c r="B10" t="s">
        <v>41</v>
      </c>
      <c r="C10" s="7">
        <v>4312</v>
      </c>
      <c r="D10" s="7">
        <v>23282</v>
      </c>
      <c r="E10" s="7">
        <v>13563</v>
      </c>
      <c r="F10" s="7">
        <v>36845</v>
      </c>
      <c r="G10" s="26"/>
    </row>
    <row r="11" spans="2:11" ht="12.95" customHeight="1" x14ac:dyDescent="0.2">
      <c r="B11" s="5" t="s">
        <v>0</v>
      </c>
      <c r="C11" s="11">
        <f>SUM(C6:C10)</f>
        <v>3641178</v>
      </c>
      <c r="D11" s="11">
        <f>SUM(D6:D10)</f>
        <v>6358414</v>
      </c>
      <c r="E11" s="11">
        <f>SUM(E6:E10)</f>
        <v>1599801</v>
      </c>
      <c r="F11" s="11">
        <v>7958215</v>
      </c>
      <c r="H11" s="41"/>
    </row>
    <row r="12" spans="2:11" s="2" customFormat="1" ht="12.95" customHeight="1" x14ac:dyDescent="0.2">
      <c r="C12" s="7"/>
      <c r="D12" s="7"/>
      <c r="E12" s="7"/>
      <c r="F12" s="7"/>
      <c r="G12" s="12"/>
    </row>
    <row r="13" spans="2:11" ht="12.95" customHeight="1" x14ac:dyDescent="0.2">
      <c r="B13" s="49" t="s">
        <v>339</v>
      </c>
    </row>
    <row r="14" spans="2:11" ht="12.95" customHeight="1" x14ac:dyDescent="0.2">
      <c r="B14" t="s">
        <v>2</v>
      </c>
      <c r="D14" s="7"/>
      <c r="E14" s="7"/>
      <c r="F14" s="7"/>
      <c r="G14" s="7"/>
    </row>
    <row r="15" spans="2:11" ht="12.95" customHeight="1" x14ac:dyDescent="0.2">
      <c r="C15" s="146"/>
      <c r="E15" s="7"/>
      <c r="F15" s="7"/>
    </row>
    <row r="16" spans="2:11" ht="12.95" customHeight="1" x14ac:dyDescent="0.2">
      <c r="B16" s="278"/>
    </row>
    <row r="18" spans="5:5" ht="12.95" customHeight="1" x14ac:dyDescent="0.2">
      <c r="E18" s="7"/>
    </row>
    <row r="52" spans="3:6" ht="12.95" customHeight="1" x14ac:dyDescent="0.2">
      <c r="C52" s="68"/>
      <c r="D52" s="68"/>
      <c r="E52" s="68"/>
      <c r="F52" s="68"/>
    </row>
    <row r="53" spans="3:6" ht="12.95" customHeight="1" x14ac:dyDescent="0.2">
      <c r="C53" s="68"/>
      <c r="D53" s="68"/>
      <c r="E53" s="68"/>
      <c r="F53" s="68"/>
    </row>
  </sheetData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I52"/>
  <sheetViews>
    <sheetView showGridLines="0" zoomScale="145" zoomScaleNormal="145" workbookViewId="0">
      <selection activeCell="C24" sqref="C24"/>
    </sheetView>
  </sheetViews>
  <sheetFormatPr defaultRowHeight="12.95" customHeight="1" x14ac:dyDescent="0.2"/>
  <cols>
    <col min="1" max="1" width="2.83203125" customWidth="1"/>
    <col min="2" max="2" width="15.5" customWidth="1"/>
    <col min="3" max="3" width="16" customWidth="1"/>
    <col min="4" max="5" width="18.33203125" customWidth="1"/>
    <col min="6" max="6" width="17" customWidth="1"/>
    <col min="7" max="7" width="9.83203125" bestFit="1" customWidth="1"/>
  </cols>
  <sheetData>
    <row r="2" spans="2:9" ht="15.75" x14ac:dyDescent="0.25">
      <c r="B2" s="39" t="s">
        <v>93</v>
      </c>
    </row>
    <row r="3" spans="2:9" ht="12.95" customHeight="1" x14ac:dyDescent="0.2">
      <c r="B3" s="49"/>
    </row>
    <row r="4" spans="2:9" ht="12.95" customHeight="1" x14ac:dyDescent="0.2">
      <c r="B4" s="49"/>
    </row>
    <row r="5" spans="2:9" ht="22.5" x14ac:dyDescent="0.2">
      <c r="B5" s="110" t="s">
        <v>34</v>
      </c>
      <c r="C5" s="111" t="s">
        <v>35</v>
      </c>
      <c r="D5" s="111" t="s">
        <v>42</v>
      </c>
      <c r="E5" s="111" t="s">
        <v>43</v>
      </c>
      <c r="F5" s="111" t="s">
        <v>33</v>
      </c>
    </row>
    <row r="6" spans="2:9" ht="12.95" customHeight="1" x14ac:dyDescent="0.2">
      <c r="B6" s="68" t="s">
        <v>37</v>
      </c>
      <c r="C6" s="121">
        <v>294733</v>
      </c>
      <c r="D6" s="121">
        <v>357118</v>
      </c>
      <c r="E6" s="121">
        <v>48703</v>
      </c>
      <c r="F6" s="121">
        <f>D6+E6</f>
        <v>405821</v>
      </c>
      <c r="G6" s="26"/>
      <c r="H6" s="26"/>
      <c r="I6" s="7"/>
    </row>
    <row r="7" spans="2:9" ht="12.95" customHeight="1" x14ac:dyDescent="0.2">
      <c r="B7" s="68" t="s">
        <v>38</v>
      </c>
      <c r="C7" s="121">
        <v>24088</v>
      </c>
      <c r="D7" s="121">
        <v>60407</v>
      </c>
      <c r="E7" s="121">
        <v>30995</v>
      </c>
      <c r="F7" s="121">
        <f t="shared" ref="F7:F11" si="0">D7+E7</f>
        <v>91402</v>
      </c>
      <c r="I7" s="7"/>
    </row>
    <row r="8" spans="2:9" ht="12.95" customHeight="1" x14ac:dyDescent="0.2">
      <c r="B8" s="68" t="s">
        <v>39</v>
      </c>
      <c r="C8" s="121">
        <v>3589</v>
      </c>
      <c r="D8" s="121">
        <v>14005</v>
      </c>
      <c r="E8" s="121">
        <v>9104</v>
      </c>
      <c r="F8" s="121">
        <f t="shared" si="0"/>
        <v>23109</v>
      </c>
    </row>
    <row r="9" spans="2:9" ht="12.95" customHeight="1" x14ac:dyDescent="0.2">
      <c r="B9" s="68" t="s">
        <v>40</v>
      </c>
      <c r="C9" s="121">
        <v>614</v>
      </c>
      <c r="D9" s="121">
        <v>4101</v>
      </c>
      <c r="E9" s="121">
        <v>2109</v>
      </c>
      <c r="F9" s="121">
        <f t="shared" si="0"/>
        <v>6210</v>
      </c>
      <c r="I9" s="7"/>
    </row>
    <row r="10" spans="2:9" ht="12.95" customHeight="1" x14ac:dyDescent="0.2">
      <c r="B10" s="68" t="s">
        <v>41</v>
      </c>
      <c r="C10" s="142">
        <v>90</v>
      </c>
      <c r="D10" s="121">
        <v>631</v>
      </c>
      <c r="E10" s="121">
        <v>444</v>
      </c>
      <c r="F10" s="121">
        <f t="shared" si="0"/>
        <v>1075</v>
      </c>
    </row>
    <row r="11" spans="2:9" ht="12.95" customHeight="1" x14ac:dyDescent="0.2">
      <c r="B11" s="114" t="s">
        <v>0</v>
      </c>
      <c r="C11" s="143">
        <f>SUM(C6:C10)</f>
        <v>323114</v>
      </c>
      <c r="D11" s="143">
        <f>SUM(D6:D10)</f>
        <v>436262</v>
      </c>
      <c r="E11" s="143">
        <f>SUM(E6:E10)</f>
        <v>91355</v>
      </c>
      <c r="F11" s="170">
        <f t="shared" si="0"/>
        <v>527617</v>
      </c>
    </row>
    <row r="12" spans="2:9" s="2" customFormat="1" ht="12.95" customHeight="1" x14ac:dyDescent="0.2">
      <c r="C12" s="7"/>
      <c r="D12" s="7"/>
      <c r="E12" s="7"/>
      <c r="F12" s="7"/>
    </row>
    <row r="13" spans="2:9" ht="12.95" customHeight="1" x14ac:dyDescent="0.2">
      <c r="B13" s="49" t="s">
        <v>339</v>
      </c>
      <c r="F13" s="7"/>
    </row>
    <row r="14" spans="2:9" ht="12.95" customHeight="1" x14ac:dyDescent="0.2">
      <c r="B14" t="s">
        <v>2</v>
      </c>
      <c r="D14" s="74"/>
      <c r="E14" s="67"/>
      <c r="F14" s="7"/>
    </row>
    <row r="15" spans="2:9" ht="12.95" customHeight="1" x14ac:dyDescent="0.2">
      <c r="C15" s="7"/>
      <c r="E15" s="7"/>
    </row>
    <row r="16" spans="2:9" ht="12.95" customHeight="1" x14ac:dyDescent="0.2">
      <c r="B16" s="278"/>
      <c r="C16" s="122"/>
    </row>
    <row r="51" spans="3:6" ht="12.95" customHeight="1" x14ac:dyDescent="0.2">
      <c r="C51" s="68"/>
      <c r="D51" s="68"/>
      <c r="E51" s="68"/>
      <c r="F51" s="68"/>
    </row>
    <row r="52" spans="3:6" ht="12.95" customHeight="1" x14ac:dyDescent="0.2">
      <c r="C52" s="68"/>
      <c r="D52" s="68"/>
      <c r="E52" s="68"/>
      <c r="F52" s="68"/>
    </row>
  </sheetData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K28"/>
  <sheetViews>
    <sheetView showGridLines="0" zoomScale="130" zoomScaleNormal="130" workbookViewId="0">
      <selection activeCell="D23" sqref="D23"/>
    </sheetView>
  </sheetViews>
  <sheetFormatPr defaultColWidth="9.33203125" defaultRowHeight="12.95" customHeight="1" x14ac:dyDescent="0.2"/>
  <cols>
    <col min="1" max="1" width="2.83203125" style="150" customWidth="1"/>
    <col min="2" max="2" width="15.33203125" style="150" customWidth="1"/>
    <col min="3" max="3" width="14.5" style="150" customWidth="1"/>
    <col min="4" max="4" width="17.83203125" style="150" customWidth="1"/>
    <col min="5" max="5" width="13.6640625" style="150" bestFit="1" customWidth="1"/>
    <col min="6" max="6" width="14.5" style="150" customWidth="1"/>
    <col min="7" max="7" width="17.33203125" style="150" customWidth="1"/>
    <col min="8" max="8" width="19.83203125" style="150" customWidth="1"/>
    <col min="9" max="9" width="13.83203125" style="150" bestFit="1" customWidth="1"/>
    <col min="10" max="16384" width="9.33203125" style="150"/>
  </cols>
  <sheetData>
    <row r="2" spans="2:9" ht="15.75" x14ac:dyDescent="0.25">
      <c r="B2" s="39" t="s">
        <v>89</v>
      </c>
    </row>
    <row r="3" spans="2:9" ht="12.95" customHeight="1" x14ac:dyDescent="0.2">
      <c r="B3" s="150" t="s">
        <v>231</v>
      </c>
    </row>
    <row r="5" spans="2:9" ht="48" customHeight="1" x14ac:dyDescent="0.2">
      <c r="B5" s="279" t="s">
        <v>1</v>
      </c>
      <c r="C5" s="279" t="s">
        <v>79</v>
      </c>
      <c r="D5" s="279" t="s">
        <v>80</v>
      </c>
      <c r="E5" s="279" t="s">
        <v>81</v>
      </c>
      <c r="F5" s="279" t="s">
        <v>82</v>
      </c>
      <c r="G5" s="279" t="s">
        <v>94</v>
      </c>
      <c r="H5" s="279" t="s">
        <v>95</v>
      </c>
    </row>
    <row r="6" spans="2:9" ht="12.95" customHeight="1" x14ac:dyDescent="0.2">
      <c r="B6" s="10" t="s">
        <v>322</v>
      </c>
      <c r="C6" s="7">
        <v>58611996</v>
      </c>
      <c r="D6" s="7">
        <v>2816701990</v>
      </c>
      <c r="E6" s="7">
        <v>9041644</v>
      </c>
      <c r="F6" s="7">
        <v>488790700.13000011</v>
      </c>
      <c r="G6" s="7">
        <v>67653640</v>
      </c>
      <c r="H6" s="7">
        <v>3305492690.1300001</v>
      </c>
      <c r="I6" s="7"/>
    </row>
    <row r="7" spans="2:9" ht="12.95" customHeight="1" x14ac:dyDescent="0.2">
      <c r="B7" s="10" t="s">
        <v>323</v>
      </c>
      <c r="C7" s="7">
        <v>57139157</v>
      </c>
      <c r="D7" s="7">
        <v>2771415785</v>
      </c>
      <c r="E7" s="7">
        <v>8310001</v>
      </c>
      <c r="F7" s="7">
        <v>436454007.35000008</v>
      </c>
      <c r="G7" s="7">
        <v>65449158</v>
      </c>
      <c r="H7" s="7">
        <v>3207869792.3499999</v>
      </c>
    </row>
    <row r="8" spans="2:9" ht="12.95" customHeight="1" x14ac:dyDescent="0.2">
      <c r="B8" s="10" t="s">
        <v>324</v>
      </c>
      <c r="C8" s="7">
        <v>65482898</v>
      </c>
      <c r="D8" s="7">
        <v>3156994815</v>
      </c>
      <c r="E8" s="7">
        <v>9304830</v>
      </c>
      <c r="F8" s="7">
        <v>485784013.73000026</v>
      </c>
      <c r="G8" s="7">
        <v>74787728</v>
      </c>
      <c r="H8" s="7">
        <v>3642778828.7300005</v>
      </c>
    </row>
    <row r="9" spans="2:9" ht="12.95" customHeight="1" x14ac:dyDescent="0.2">
      <c r="B9" s="10" t="s">
        <v>325</v>
      </c>
      <c r="C9" s="7">
        <v>66201386</v>
      </c>
      <c r="D9" s="7">
        <v>3286278916</v>
      </c>
      <c r="E9" s="7">
        <v>9142113</v>
      </c>
      <c r="F9" s="7">
        <v>492934862.34999985</v>
      </c>
      <c r="G9" s="7">
        <v>75343499</v>
      </c>
      <c r="H9" s="7">
        <v>3779213778.3499999</v>
      </c>
    </row>
    <row r="10" spans="2:9" ht="12.95" customHeight="1" x14ac:dyDescent="0.2">
      <c r="B10" s="10" t="s">
        <v>326</v>
      </c>
      <c r="C10" s="7">
        <v>69654814</v>
      </c>
      <c r="D10" s="7">
        <v>3480034391</v>
      </c>
      <c r="E10" s="7">
        <v>9856049</v>
      </c>
      <c r="F10" s="7">
        <v>520570033.70000011</v>
      </c>
      <c r="G10" s="7">
        <v>79510863</v>
      </c>
      <c r="H10" s="7">
        <v>4000604424.7000003</v>
      </c>
    </row>
    <row r="11" spans="2:9" ht="12.95" customHeight="1" x14ac:dyDescent="0.2">
      <c r="B11" s="10" t="s">
        <v>327</v>
      </c>
      <c r="C11" s="7">
        <v>69620185</v>
      </c>
      <c r="D11" s="7">
        <v>3518824469</v>
      </c>
      <c r="E11" s="7">
        <v>9803880</v>
      </c>
      <c r="F11" s="7">
        <v>533811687.22000027</v>
      </c>
      <c r="G11" s="7">
        <v>79424065</v>
      </c>
      <c r="H11" s="7">
        <v>4052636156.2200003</v>
      </c>
    </row>
    <row r="12" spans="2:9" ht="12.95" customHeight="1" x14ac:dyDescent="0.2">
      <c r="B12" s="10" t="s">
        <v>328</v>
      </c>
      <c r="C12" s="7">
        <v>71102609</v>
      </c>
      <c r="D12" s="7">
        <v>3644924274</v>
      </c>
      <c r="E12" s="7">
        <v>9680091</v>
      </c>
      <c r="F12" s="7">
        <v>544157593.52999973</v>
      </c>
      <c r="G12" s="7">
        <v>80782700</v>
      </c>
      <c r="H12" s="7">
        <v>4189081867.5299997</v>
      </c>
    </row>
    <row r="13" spans="2:9" ht="12.95" customHeight="1" x14ac:dyDescent="0.2">
      <c r="B13" s="10" t="s">
        <v>329</v>
      </c>
      <c r="C13" s="7">
        <v>66601904</v>
      </c>
      <c r="D13" s="7">
        <v>3457377511</v>
      </c>
      <c r="E13" s="7">
        <v>9903626</v>
      </c>
      <c r="F13" s="7">
        <v>547416969.73000014</v>
      </c>
      <c r="G13" s="7">
        <v>76505530</v>
      </c>
      <c r="H13" s="7">
        <v>4004794480.73</v>
      </c>
    </row>
    <row r="14" spans="2:9" ht="12.95" customHeight="1" x14ac:dyDescent="0.2">
      <c r="B14" s="10" t="s">
        <v>330</v>
      </c>
      <c r="C14" s="7">
        <v>68935541</v>
      </c>
      <c r="D14" s="7">
        <v>3513329711</v>
      </c>
      <c r="E14" s="7">
        <v>10206854</v>
      </c>
      <c r="F14" s="7">
        <v>560289722.78000021</v>
      </c>
      <c r="G14" s="7">
        <v>79142395</v>
      </c>
      <c r="H14" s="7">
        <v>4073619433.7800002</v>
      </c>
    </row>
    <row r="15" spans="2:9" ht="12.95" customHeight="1" x14ac:dyDescent="0.2">
      <c r="B15" s="10" t="s">
        <v>331</v>
      </c>
      <c r="C15" s="7">
        <v>71752062</v>
      </c>
      <c r="D15" s="7">
        <v>3591837365</v>
      </c>
      <c r="E15" s="7">
        <v>10928906</v>
      </c>
      <c r="F15" s="7">
        <v>601579442.99000025</v>
      </c>
      <c r="G15" s="7">
        <v>82680968</v>
      </c>
      <c r="H15" s="7">
        <v>4193416807.9900002</v>
      </c>
    </row>
    <row r="16" spans="2:9" ht="12.95" customHeight="1" x14ac:dyDescent="0.2">
      <c r="B16" s="10" t="s">
        <v>332</v>
      </c>
      <c r="C16" s="7">
        <v>66310891</v>
      </c>
      <c r="D16" s="7">
        <v>3351136212</v>
      </c>
      <c r="E16" s="7">
        <v>11131106</v>
      </c>
      <c r="F16" s="7">
        <v>631563478.38999987</v>
      </c>
      <c r="G16" s="7">
        <v>77441997</v>
      </c>
      <c r="H16" s="7">
        <v>3982699690.3899999</v>
      </c>
    </row>
    <row r="17" spans="2:11" ht="12.95" customHeight="1" x14ac:dyDescent="0.2">
      <c r="B17" s="23" t="s">
        <v>319</v>
      </c>
      <c r="C17" s="8">
        <v>72414506</v>
      </c>
      <c r="D17" s="8">
        <v>3792402382</v>
      </c>
      <c r="E17" s="24">
        <v>11184524</v>
      </c>
      <c r="F17" s="24">
        <v>622882448.33999991</v>
      </c>
      <c r="G17" s="24">
        <v>83599030</v>
      </c>
      <c r="H17" s="24">
        <v>4415284830.3400002</v>
      </c>
    </row>
    <row r="18" spans="2:11" ht="12.95" customHeight="1" x14ac:dyDescent="0.2">
      <c r="B18" s="59" t="s">
        <v>0</v>
      </c>
      <c r="C18" s="60">
        <v>803827949</v>
      </c>
      <c r="D18" s="289">
        <v>40381257821</v>
      </c>
      <c r="E18" s="63">
        <v>118493624</v>
      </c>
      <c r="F18" s="61">
        <v>6466234960.2399998</v>
      </c>
      <c r="G18" s="61">
        <v>922321573</v>
      </c>
      <c r="H18" s="61">
        <v>46847492781.23999</v>
      </c>
    </row>
    <row r="19" spans="2:11" ht="12.95" customHeight="1" x14ac:dyDescent="0.2">
      <c r="C19" s="290"/>
      <c r="D19" s="290"/>
      <c r="E19" s="7"/>
      <c r="F19" s="7"/>
      <c r="G19" s="7"/>
      <c r="H19" s="7"/>
    </row>
    <row r="20" spans="2:11" ht="12.95" customHeight="1" x14ac:dyDescent="0.2">
      <c r="B20" s="150" t="s">
        <v>353</v>
      </c>
    </row>
    <row r="21" spans="2:11" ht="12.95" customHeight="1" x14ac:dyDescent="0.2">
      <c r="B21" s="150" t="s">
        <v>2</v>
      </c>
      <c r="D21" s="108"/>
      <c r="E21" s="44"/>
      <c r="F21" s="44"/>
      <c r="G21" s="108"/>
      <c r="H21" s="108"/>
      <c r="I21" s="164"/>
      <c r="J21" s="164"/>
    </row>
    <row r="22" spans="2:11" ht="12.95" customHeight="1" x14ac:dyDescent="0.2">
      <c r="C22" s="47"/>
      <c r="D22" s="47"/>
      <c r="E22" s="108"/>
      <c r="F22" s="108"/>
      <c r="G22" s="47"/>
      <c r="H22" s="47"/>
    </row>
    <row r="23" spans="2:11" ht="12.95" customHeight="1" x14ac:dyDescent="0.2">
      <c r="C23" s="44"/>
      <c r="D23" s="44"/>
      <c r="E23" s="44"/>
      <c r="F23" s="44"/>
      <c r="G23" s="7"/>
      <c r="H23" s="7"/>
      <c r="I23" s="7"/>
    </row>
    <row r="24" spans="2:11" ht="12.95" customHeight="1" x14ac:dyDescent="0.25">
      <c r="C24" s="69"/>
      <c r="D24" s="69"/>
      <c r="E24" s="69"/>
      <c r="F24" s="69"/>
      <c r="G24" s="69"/>
      <c r="H24" s="69"/>
      <c r="I24" s="7"/>
      <c r="K24" s="291"/>
    </row>
    <row r="25" spans="2:11" ht="12.95" customHeight="1" x14ac:dyDescent="0.2">
      <c r="C25" s="7"/>
      <c r="D25" s="44"/>
      <c r="E25" s="42"/>
      <c r="F25" s="7"/>
      <c r="G25" s="69"/>
      <c r="H25" s="69"/>
      <c r="I25" s="7"/>
    </row>
    <row r="26" spans="2:11" ht="12.95" customHeight="1" x14ac:dyDescent="0.2">
      <c r="C26" s="47"/>
      <c r="D26" s="290"/>
      <c r="E26" s="57"/>
      <c r="F26" s="57"/>
      <c r="G26" s="47"/>
      <c r="H26" s="109"/>
      <c r="I26" s="7"/>
    </row>
    <row r="27" spans="2:11" ht="12.95" customHeight="1" x14ac:dyDescent="0.2">
      <c r="G27" s="290"/>
      <c r="H27" s="290"/>
    </row>
    <row r="28" spans="2:11" ht="12.95" customHeight="1" x14ac:dyDescent="0.2">
      <c r="G28" s="47"/>
      <c r="H28" s="47"/>
    </row>
  </sheetData>
  <pageMargins left="0.25" right="0.25" top="0.75" bottom="0.75" header="0.3" footer="0.3"/>
  <pageSetup paperSize="9" scale="7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EDF7-2711-45CA-9E32-7BEB3515CB69}">
  <sheetPr>
    <pageSetUpPr fitToPage="1"/>
  </sheetPr>
  <dimension ref="B3:H34"/>
  <sheetViews>
    <sheetView showGridLines="0" workbookViewId="0">
      <selection activeCell="D34" sqref="D34"/>
    </sheetView>
  </sheetViews>
  <sheetFormatPr defaultColWidth="9.33203125" defaultRowHeight="15" x14ac:dyDescent="0.2"/>
  <cols>
    <col min="1" max="1" width="4" style="173" customWidth="1"/>
    <col min="2" max="2" width="48" style="173" customWidth="1"/>
    <col min="3" max="4" width="36.33203125" style="173" customWidth="1"/>
    <col min="5" max="5" width="35" style="173" customWidth="1"/>
    <col min="6" max="6" width="20.33203125" style="173" bestFit="1" customWidth="1"/>
    <col min="7" max="16384" width="9.33203125" style="173"/>
  </cols>
  <sheetData>
    <row r="3" spans="2:7" ht="15.75" x14ac:dyDescent="0.25">
      <c r="B3" s="177" t="s">
        <v>237</v>
      </c>
      <c r="C3" s="177"/>
    </row>
    <row r="4" spans="2:7" ht="15.75" x14ac:dyDescent="0.25">
      <c r="B4" s="177" t="s">
        <v>238</v>
      </c>
      <c r="C4" s="177"/>
    </row>
    <row r="7" spans="2:7" ht="31.5" x14ac:dyDescent="0.2">
      <c r="B7" s="292"/>
      <c r="C7" s="174" t="s">
        <v>235</v>
      </c>
      <c r="D7" s="174" t="s">
        <v>236</v>
      </c>
      <c r="E7" s="174" t="s">
        <v>0</v>
      </c>
    </row>
    <row r="8" spans="2:7" ht="21.75" customHeight="1" x14ac:dyDescent="0.2">
      <c r="B8" s="175" t="s">
        <v>365</v>
      </c>
      <c r="C8" s="293">
        <v>142167112</v>
      </c>
      <c r="D8" s="293">
        <v>678776931</v>
      </c>
      <c r="E8" s="293">
        <f>C8+D8</f>
        <v>820944043</v>
      </c>
    </row>
    <row r="9" spans="2:7" ht="21.75" customHeight="1" x14ac:dyDescent="0.2">
      <c r="B9" s="294" t="s">
        <v>44</v>
      </c>
      <c r="C9" s="176">
        <v>7689360904.7299967</v>
      </c>
      <c r="D9" s="176">
        <v>18794122025.040001</v>
      </c>
      <c r="E9" s="176">
        <f>C9+D9</f>
        <v>26483482929.769997</v>
      </c>
    </row>
    <row r="10" spans="2:7" x14ac:dyDescent="0.2">
      <c r="C10" s="295"/>
      <c r="D10" s="295"/>
      <c r="E10" s="296"/>
    </row>
    <row r="11" spans="2:7" x14ac:dyDescent="0.2">
      <c r="C11" s="295"/>
      <c r="D11" s="295"/>
    </row>
    <row r="12" spans="2:7" ht="15.75" x14ac:dyDescent="0.25">
      <c r="B12" s="177" t="s">
        <v>366</v>
      </c>
      <c r="C12" s="177"/>
      <c r="D12" s="177"/>
      <c r="E12" s="177" t="s">
        <v>368</v>
      </c>
      <c r="G12" s="177"/>
    </row>
    <row r="13" spans="2:7" ht="15.75" x14ac:dyDescent="0.25">
      <c r="B13" s="177" t="s">
        <v>367</v>
      </c>
      <c r="C13" s="177"/>
      <c r="E13" s="177" t="s">
        <v>367</v>
      </c>
      <c r="G13" s="177"/>
    </row>
    <row r="15" spans="2:7" x14ac:dyDescent="0.2">
      <c r="E15" s="293"/>
      <c r="F15" s="293"/>
    </row>
    <row r="30" spans="2:7" x14ac:dyDescent="0.2">
      <c r="B30" s="178"/>
      <c r="C30" s="178"/>
      <c r="D30" s="178"/>
      <c r="E30" s="213"/>
      <c r="G30" s="178"/>
    </row>
    <row r="31" spans="2:7" x14ac:dyDescent="0.2">
      <c r="B31" s="213" t="s">
        <v>353</v>
      </c>
      <c r="C31" s="213"/>
      <c r="D31" s="213"/>
      <c r="E31" s="213"/>
      <c r="G31" s="178"/>
    </row>
    <row r="32" spans="2:7" x14ac:dyDescent="0.2">
      <c r="B32" s="213" t="s">
        <v>2</v>
      </c>
      <c r="C32" s="213"/>
      <c r="D32" s="213"/>
      <c r="E32" s="213"/>
    </row>
    <row r="33" spans="2:8" ht="15.75" x14ac:dyDescent="0.25">
      <c r="B33" s="150"/>
      <c r="C33" s="14"/>
      <c r="D33" s="14"/>
      <c r="E33" s="14"/>
      <c r="F33" s="177"/>
      <c r="G33" s="177"/>
      <c r="H33" s="177"/>
    </row>
    <row r="34" spans="2:8" ht="15.75" x14ac:dyDescent="0.25">
      <c r="C34" s="177"/>
    </row>
  </sheetData>
  <pageMargins left="0.25" right="0.25" top="0.75" bottom="0.75" header="0.3" footer="0.3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O27"/>
  <sheetViews>
    <sheetView showGridLines="0" zoomScale="130" zoomScaleNormal="130" workbookViewId="0">
      <selection activeCell="D9" sqref="D9"/>
    </sheetView>
  </sheetViews>
  <sheetFormatPr defaultColWidth="9.33203125" defaultRowHeight="12.95" customHeight="1" x14ac:dyDescent="0.2"/>
  <cols>
    <col min="1" max="1" width="2.83203125" style="150" customWidth="1"/>
    <col min="2" max="2" width="31" style="150" customWidth="1"/>
    <col min="3" max="7" width="16.83203125" style="150" customWidth="1"/>
    <col min="8" max="8" width="9.33203125" style="150"/>
    <col min="9" max="9" width="13" style="150" customWidth="1"/>
    <col min="10" max="10" width="14.1640625" style="150" customWidth="1"/>
    <col min="11" max="16384" width="9.33203125" style="150"/>
  </cols>
  <sheetData>
    <row r="2" spans="2:15" ht="15.75" x14ac:dyDescent="0.25">
      <c r="B2" s="39" t="s">
        <v>77</v>
      </c>
    </row>
    <row r="3" spans="2:15" ht="12.95" customHeight="1" x14ac:dyDescent="0.2">
      <c r="B3" s="150" t="s">
        <v>231</v>
      </c>
    </row>
    <row r="5" spans="2:15" ht="22.5" x14ac:dyDescent="0.2">
      <c r="B5" s="4" t="s">
        <v>17</v>
      </c>
      <c r="C5" s="279" t="s">
        <v>46</v>
      </c>
      <c r="D5" s="279" t="s">
        <v>47</v>
      </c>
      <c r="E5" s="279" t="s">
        <v>48</v>
      </c>
      <c r="F5" s="279" t="s">
        <v>49</v>
      </c>
      <c r="G5" s="279" t="s">
        <v>0</v>
      </c>
    </row>
    <row r="6" spans="2:15" ht="12.95" customHeight="1" x14ac:dyDescent="0.2">
      <c r="B6" s="14" t="s">
        <v>45</v>
      </c>
    </row>
    <row r="7" spans="2:15" ht="12.95" customHeight="1" x14ac:dyDescent="0.2">
      <c r="B7" s="150" t="s">
        <v>15</v>
      </c>
      <c r="C7" s="297">
        <v>610831950</v>
      </c>
      <c r="D7" s="297">
        <v>87425334</v>
      </c>
      <c r="E7" s="297">
        <v>8121294</v>
      </c>
      <c r="F7" s="297">
        <v>0</v>
      </c>
      <c r="G7" s="7">
        <v>706378578</v>
      </c>
      <c r="I7" s="7"/>
      <c r="J7" s="7"/>
      <c r="O7" s="47"/>
    </row>
    <row r="8" spans="2:15" ht="12.95" customHeight="1" x14ac:dyDescent="0.2">
      <c r="B8" s="150" t="s">
        <v>16</v>
      </c>
      <c r="C8" s="297">
        <v>87821319</v>
      </c>
      <c r="D8" s="297">
        <v>2177903</v>
      </c>
      <c r="E8" s="297">
        <v>3825</v>
      </c>
      <c r="F8" s="297">
        <v>7446324</v>
      </c>
      <c r="G8" s="7">
        <v>97449371</v>
      </c>
      <c r="I8" s="7"/>
      <c r="J8" s="7"/>
      <c r="L8" s="122"/>
      <c r="M8" s="122"/>
      <c r="O8" s="47"/>
    </row>
    <row r="9" spans="2:15" ht="12.95" customHeight="1" x14ac:dyDescent="0.2">
      <c r="B9" s="15" t="s">
        <v>0</v>
      </c>
      <c r="C9" s="16">
        <v>698653269</v>
      </c>
      <c r="D9" s="16">
        <v>89603237</v>
      </c>
      <c r="E9" s="16">
        <v>8125119</v>
      </c>
      <c r="F9" s="16">
        <v>7446324</v>
      </c>
      <c r="G9" s="172">
        <v>803827949</v>
      </c>
      <c r="H9" s="47"/>
      <c r="I9" s="47"/>
      <c r="J9" s="122"/>
    </row>
    <row r="10" spans="2:15" ht="12.95" customHeight="1" x14ac:dyDescent="0.2">
      <c r="B10" s="14" t="s">
        <v>44</v>
      </c>
      <c r="C10" s="17"/>
      <c r="D10" s="17"/>
      <c r="E10" s="17"/>
      <c r="F10" s="17"/>
      <c r="G10" s="17"/>
      <c r="I10" s="7"/>
      <c r="J10" s="7"/>
    </row>
    <row r="11" spans="2:15" ht="12.95" customHeight="1" x14ac:dyDescent="0.2">
      <c r="B11" s="150" t="s">
        <v>15</v>
      </c>
      <c r="C11" s="7">
        <v>16388777646</v>
      </c>
      <c r="D11" s="7">
        <v>15009964807</v>
      </c>
      <c r="E11" s="7">
        <v>4916962283</v>
      </c>
      <c r="F11" s="18"/>
      <c r="G11" s="7">
        <v>36315704736</v>
      </c>
      <c r="I11" s="122"/>
      <c r="J11" s="122"/>
      <c r="O11" s="47"/>
    </row>
    <row r="12" spans="2:15" ht="12.95" customHeight="1" x14ac:dyDescent="0.2">
      <c r="B12" s="150" t="s">
        <v>16</v>
      </c>
      <c r="C12" s="7">
        <v>3649490310</v>
      </c>
      <c r="D12" s="7">
        <v>356340753</v>
      </c>
      <c r="E12" s="7">
        <v>2072989</v>
      </c>
      <c r="F12" s="7">
        <v>57649033</v>
      </c>
      <c r="G12" s="7">
        <v>4065553085</v>
      </c>
      <c r="I12" s="122"/>
      <c r="J12" s="122"/>
      <c r="L12" s="47"/>
      <c r="M12" s="122"/>
      <c r="O12" s="47"/>
    </row>
    <row r="13" spans="2:15" ht="12.95" customHeight="1" x14ac:dyDescent="0.2">
      <c r="B13" s="15" t="s">
        <v>0</v>
      </c>
      <c r="C13" s="16">
        <v>20038267956</v>
      </c>
      <c r="D13" s="16">
        <v>15366305560</v>
      </c>
      <c r="E13" s="16">
        <v>4919035272</v>
      </c>
      <c r="F13" s="16">
        <v>57649033</v>
      </c>
      <c r="G13" s="16">
        <v>40381257821</v>
      </c>
      <c r="I13" s="122"/>
      <c r="J13" s="122"/>
    </row>
    <row r="14" spans="2:15" ht="12.95" customHeight="1" x14ac:dyDescent="0.2">
      <c r="B14" s="14" t="s">
        <v>50</v>
      </c>
      <c r="C14" s="17"/>
      <c r="D14" s="17"/>
      <c r="E14" s="17"/>
      <c r="F14" s="17"/>
      <c r="G14" s="17"/>
    </row>
    <row r="15" spans="2:15" ht="12.95" customHeight="1" x14ac:dyDescent="0.2">
      <c r="B15" s="150" t="s">
        <v>15</v>
      </c>
      <c r="C15" s="7">
        <v>26.830256089256629</v>
      </c>
      <c r="D15" s="7">
        <v>171.6889615428864</v>
      </c>
      <c r="E15" s="7">
        <v>605.44074417204945</v>
      </c>
      <c r="F15" s="7">
        <v>0</v>
      </c>
      <c r="G15" s="7">
        <v>51.411107113160504</v>
      </c>
    </row>
    <row r="16" spans="2:15" ht="12.95" customHeight="1" x14ac:dyDescent="0.2">
      <c r="B16" s="150" t="s">
        <v>16</v>
      </c>
      <c r="C16" s="7">
        <v>41.555858549562437</v>
      </c>
      <c r="D16" s="7">
        <v>163.61644802362639</v>
      </c>
      <c r="E16" s="7">
        <v>541.95790849673199</v>
      </c>
      <c r="F16" s="7">
        <v>7.7419452873659536</v>
      </c>
      <c r="G16" s="7">
        <v>41.71964419349613</v>
      </c>
    </row>
    <row r="17" spans="2:7" ht="12.95" customHeight="1" x14ac:dyDescent="0.2">
      <c r="B17" s="5" t="s">
        <v>0</v>
      </c>
      <c r="C17" s="11">
        <v>28.681277029850982</v>
      </c>
      <c r="D17" s="11">
        <v>171.49275042373748</v>
      </c>
      <c r="E17" s="11">
        <v>605.41085884403662</v>
      </c>
      <c r="F17" s="11">
        <v>7.7419452873659536</v>
      </c>
      <c r="G17" s="11">
        <v>50.236195284371732</v>
      </c>
    </row>
    <row r="18" spans="2:7" ht="12.95" customHeight="1" x14ac:dyDescent="0.2">
      <c r="C18" s="26"/>
      <c r="D18" s="213"/>
      <c r="E18" s="213"/>
    </row>
    <row r="19" spans="2:7" ht="12.95" customHeight="1" x14ac:dyDescent="0.2">
      <c r="B19" s="150" t="s">
        <v>354</v>
      </c>
      <c r="C19" s="26"/>
      <c r="G19" s="50"/>
    </row>
    <row r="20" spans="2:7" ht="12.95" customHeight="1" x14ac:dyDescent="0.2">
      <c r="B20" s="150" t="s">
        <v>2</v>
      </c>
      <c r="C20" s="47"/>
      <c r="G20" s="50"/>
    </row>
    <row r="21" spans="2:7" ht="12.95" customHeight="1" x14ac:dyDescent="0.2">
      <c r="C21" s="47"/>
      <c r="D21" s="50"/>
      <c r="E21" s="50"/>
      <c r="F21" s="50"/>
      <c r="G21" s="50"/>
    </row>
    <row r="27" spans="2:7" ht="12.95" customHeight="1" x14ac:dyDescent="0.2">
      <c r="C27" s="297"/>
    </row>
  </sheetData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L30"/>
  <sheetViews>
    <sheetView showGridLines="0" zoomScale="115" zoomScaleNormal="115" workbookViewId="0">
      <selection activeCell="G35" sqref="G35"/>
    </sheetView>
  </sheetViews>
  <sheetFormatPr defaultColWidth="9.33203125" defaultRowHeight="12.95" customHeight="1" x14ac:dyDescent="0.2"/>
  <cols>
    <col min="1" max="1" width="2.83203125" style="213" customWidth="1"/>
    <col min="2" max="2" width="27.6640625" style="213" customWidth="1"/>
    <col min="3" max="3" width="21.1640625" style="213" customWidth="1"/>
    <col min="4" max="4" width="15.6640625" style="213" customWidth="1"/>
    <col min="5" max="5" width="15.1640625" style="213" customWidth="1"/>
    <col min="6" max="6" width="16.5" style="213" customWidth="1"/>
    <col min="7" max="7" width="14" style="213" customWidth="1"/>
    <col min="8" max="8" width="14.83203125" style="213" bestFit="1" customWidth="1"/>
    <col min="9" max="9" width="18.5" style="213" customWidth="1"/>
    <col min="10" max="16384" width="9.33203125" style="213"/>
  </cols>
  <sheetData>
    <row r="2" spans="2:12" ht="15.75" x14ac:dyDescent="0.2">
      <c r="B2" s="52" t="s">
        <v>118</v>
      </c>
    </row>
    <row r="5" spans="2:12" ht="33.75" x14ac:dyDescent="0.2">
      <c r="B5" s="76"/>
      <c r="C5" s="279" t="s">
        <v>51</v>
      </c>
      <c r="D5" s="279" t="s">
        <v>52</v>
      </c>
      <c r="E5" s="279" t="s">
        <v>53</v>
      </c>
      <c r="F5" s="279" t="s">
        <v>9</v>
      </c>
      <c r="G5" s="279" t="s">
        <v>78</v>
      </c>
      <c r="H5" s="279" t="s">
        <v>54</v>
      </c>
      <c r="I5" s="279" t="s">
        <v>0</v>
      </c>
      <c r="L5" s="47"/>
    </row>
    <row r="6" spans="2:12" ht="20.25" customHeight="1" x14ac:dyDescent="0.2">
      <c r="B6" s="213" t="s">
        <v>45</v>
      </c>
      <c r="C6" s="298">
        <v>96881181</v>
      </c>
      <c r="D6" s="298">
        <v>648251669</v>
      </c>
      <c r="E6" s="298">
        <v>49815339</v>
      </c>
      <c r="F6" s="298">
        <v>763787</v>
      </c>
      <c r="G6" s="298">
        <v>347732</v>
      </c>
      <c r="H6" s="298">
        <v>7768241</v>
      </c>
      <c r="I6" s="58">
        <v>803827949</v>
      </c>
      <c r="L6" s="74"/>
    </row>
    <row r="7" spans="2:12" ht="20.25" customHeight="1" x14ac:dyDescent="0.2">
      <c r="B7" s="299" t="s">
        <v>227</v>
      </c>
      <c r="C7" s="134">
        <v>19966563408</v>
      </c>
      <c r="D7" s="134">
        <v>17777235346</v>
      </c>
      <c r="E7" s="134">
        <v>2237167872</v>
      </c>
      <c r="F7" s="134">
        <v>310172673</v>
      </c>
      <c r="G7" s="134">
        <v>16463404</v>
      </c>
      <c r="H7" s="134">
        <v>73655118</v>
      </c>
      <c r="I7" s="63">
        <v>40381257821</v>
      </c>
      <c r="L7" s="74"/>
    </row>
    <row r="8" spans="2:12" ht="12.95" customHeight="1" x14ac:dyDescent="0.2">
      <c r="B8" s="213" t="s">
        <v>355</v>
      </c>
      <c r="H8" s="116"/>
    </row>
    <row r="9" spans="2:12" ht="12.95" customHeight="1" x14ac:dyDescent="0.2">
      <c r="B9" s="213" t="s">
        <v>2</v>
      </c>
    </row>
    <row r="11" spans="2:12" ht="12.95" customHeight="1" x14ac:dyDescent="0.2">
      <c r="B11" s="52" t="s">
        <v>369</v>
      </c>
      <c r="I11" s="52" t="s">
        <v>370</v>
      </c>
    </row>
    <row r="29" spans="2:9" ht="12.95" customHeight="1" x14ac:dyDescent="0.2">
      <c r="B29" s="213" t="s">
        <v>356</v>
      </c>
      <c r="I29" s="213" t="s">
        <v>357</v>
      </c>
    </row>
    <row r="30" spans="2:9" ht="12.95" customHeight="1" x14ac:dyDescent="0.2">
      <c r="B30" s="213" t="s">
        <v>2</v>
      </c>
      <c r="I30" s="213" t="s">
        <v>2</v>
      </c>
    </row>
  </sheetData>
  <pageMargins left="0.25" right="0.25" top="0.75" bottom="0.75" header="0.3" footer="0.3"/>
  <pageSetup paperSize="9" scale="7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K68"/>
  <sheetViews>
    <sheetView showGridLines="0" topLeftCell="A34" zoomScaleNormal="100" workbookViewId="0">
      <selection activeCell="J36" sqref="J36"/>
    </sheetView>
  </sheetViews>
  <sheetFormatPr defaultColWidth="9.33203125" defaultRowHeight="12.95" customHeight="1" x14ac:dyDescent="0.2"/>
  <cols>
    <col min="1" max="1" width="2.83203125" style="150" customWidth="1"/>
    <col min="2" max="2" width="19" style="150" customWidth="1"/>
    <col min="3" max="3" width="17.6640625" style="150" customWidth="1"/>
    <col min="4" max="4" width="20.83203125" style="150" customWidth="1"/>
    <col min="5" max="5" width="17.1640625" style="150" customWidth="1"/>
    <col min="6" max="6" width="32.33203125" style="150" customWidth="1"/>
    <col min="7" max="7" width="30.6640625" style="150" customWidth="1"/>
    <col min="8" max="9" width="9.33203125" style="150"/>
    <col min="10" max="10" width="13.83203125" style="150" bestFit="1" customWidth="1"/>
    <col min="11" max="16384" width="9.33203125" style="150"/>
  </cols>
  <sheetData>
    <row r="2" spans="2:7" ht="15.75" x14ac:dyDescent="0.25">
      <c r="B2" s="39" t="s">
        <v>371</v>
      </c>
    </row>
    <row r="3" spans="2:7" ht="12.95" customHeight="1" x14ac:dyDescent="0.2">
      <c r="B3" s="150" t="s">
        <v>231</v>
      </c>
    </row>
    <row r="5" spans="2:7" ht="48" customHeight="1" x14ac:dyDescent="0.2">
      <c r="B5" s="279" t="s">
        <v>1</v>
      </c>
      <c r="C5" s="76" t="s">
        <v>122</v>
      </c>
      <c r="D5" s="76" t="s">
        <v>123</v>
      </c>
      <c r="E5" s="76" t="s">
        <v>124</v>
      </c>
      <c r="F5" s="76" t="s">
        <v>174</v>
      </c>
      <c r="G5" s="76" t="s">
        <v>173</v>
      </c>
    </row>
    <row r="6" spans="2:7" ht="12.95" customHeight="1" x14ac:dyDescent="0.2">
      <c r="B6" s="19">
        <v>44197</v>
      </c>
      <c r="C6" s="7">
        <v>4586096</v>
      </c>
      <c r="D6" s="7">
        <v>38755576</v>
      </c>
      <c r="E6" s="7">
        <v>1643103586.1702833</v>
      </c>
      <c r="F6" s="7">
        <f>D6/C6</f>
        <v>8.4506682808209863</v>
      </c>
      <c r="G6" s="7">
        <f>E6/C6</f>
        <v>358.27937011573317</v>
      </c>
    </row>
    <row r="7" spans="2:7" ht="12.95" customHeight="1" x14ac:dyDescent="0.2">
      <c r="B7" s="19">
        <v>44228</v>
      </c>
      <c r="C7" s="7">
        <v>4538784</v>
      </c>
      <c r="D7" s="7">
        <v>40631815</v>
      </c>
      <c r="E7" s="7">
        <v>1728311756.3209236</v>
      </c>
      <c r="F7" s="7">
        <f t="shared" ref="F7:F41" si="0">D7/C7</f>
        <v>8.9521367397082567</v>
      </c>
      <c r="G7" s="7">
        <f t="shared" ref="G7:G41" si="1">E7/C7</f>
        <v>380.78739951513967</v>
      </c>
    </row>
    <row r="8" spans="2:7" ht="12.95" customHeight="1" x14ac:dyDescent="0.2">
      <c r="B8" s="19">
        <v>44256</v>
      </c>
      <c r="C8" s="7">
        <v>4666897</v>
      </c>
      <c r="D8" s="7">
        <v>46335292</v>
      </c>
      <c r="E8" s="7">
        <v>2010281728.9800251</v>
      </c>
      <c r="F8" s="7">
        <f t="shared" si="0"/>
        <v>9.9285011004099726</v>
      </c>
      <c r="G8" s="7">
        <f t="shared" si="1"/>
        <v>430.75339545312977</v>
      </c>
    </row>
    <row r="9" spans="2:7" ht="12.95" customHeight="1" x14ac:dyDescent="0.2">
      <c r="B9" s="19">
        <v>44287</v>
      </c>
      <c r="C9" s="7">
        <v>4676112</v>
      </c>
      <c r="D9" s="7">
        <v>43795042</v>
      </c>
      <c r="E9" s="7">
        <v>1907691135.3109031</v>
      </c>
      <c r="F9" s="7">
        <f t="shared" si="0"/>
        <v>9.3656956890681826</v>
      </c>
      <c r="G9" s="7">
        <f t="shared" si="1"/>
        <v>407.9652359291016</v>
      </c>
    </row>
    <row r="10" spans="2:7" ht="12.95" customHeight="1" x14ac:dyDescent="0.2">
      <c r="B10" s="19">
        <v>44317</v>
      </c>
      <c r="C10" s="7">
        <v>4685984</v>
      </c>
      <c r="D10" s="7">
        <v>48440706</v>
      </c>
      <c r="E10" s="7">
        <v>2118134589.4219921</v>
      </c>
      <c r="F10" s="7">
        <f t="shared" si="0"/>
        <v>10.337360520223713</v>
      </c>
      <c r="G10" s="7">
        <f t="shared" si="1"/>
        <v>452.01490005556826</v>
      </c>
    </row>
    <row r="11" spans="2:7" ht="12.95" customHeight="1" x14ac:dyDescent="0.2">
      <c r="B11" s="19">
        <v>44348</v>
      </c>
      <c r="C11" s="7">
        <v>4682336</v>
      </c>
      <c r="D11" s="7">
        <v>49333410</v>
      </c>
      <c r="E11" s="7">
        <v>2166790900.9224234</v>
      </c>
      <c r="F11" s="7">
        <f t="shared" si="0"/>
        <v>10.536067894316</v>
      </c>
      <c r="G11" s="7">
        <f t="shared" si="1"/>
        <v>462.75852500171356</v>
      </c>
    </row>
    <row r="12" spans="2:7" ht="12.95" customHeight="1" x14ac:dyDescent="0.2">
      <c r="B12" s="19">
        <v>44378</v>
      </c>
      <c r="C12" s="7">
        <v>4737281</v>
      </c>
      <c r="D12" s="7">
        <v>50007447</v>
      </c>
      <c r="E12" s="7">
        <v>2270756258.1458621</v>
      </c>
      <c r="F12" s="7">
        <f t="shared" si="0"/>
        <v>10.556149614092979</v>
      </c>
      <c r="G12" s="7">
        <f t="shared" si="1"/>
        <v>479.33746344070829</v>
      </c>
    </row>
    <row r="13" spans="2:7" ht="12.95" customHeight="1" x14ac:dyDescent="0.2">
      <c r="B13" s="40">
        <v>44409</v>
      </c>
      <c r="C13" s="7">
        <v>4764066</v>
      </c>
      <c r="D13" s="7">
        <v>47769608</v>
      </c>
      <c r="E13" s="7">
        <v>2181952031.5880284</v>
      </c>
      <c r="F13" s="7">
        <f t="shared" si="0"/>
        <v>10.027066795464211</v>
      </c>
      <c r="G13" s="7">
        <f t="shared" si="1"/>
        <v>458.002057819524</v>
      </c>
    </row>
    <row r="14" spans="2:7" ht="12.95" customHeight="1" x14ac:dyDescent="0.2">
      <c r="B14" s="19">
        <v>44440</v>
      </c>
      <c r="C14" s="7">
        <v>4730092</v>
      </c>
      <c r="D14" s="7">
        <v>48294803</v>
      </c>
      <c r="E14" s="7">
        <v>2153884603.7560554</v>
      </c>
      <c r="F14" s="7">
        <f t="shared" si="0"/>
        <v>10.210119168929484</v>
      </c>
      <c r="G14" s="7">
        <f t="shared" si="1"/>
        <v>455.35786698357145</v>
      </c>
    </row>
    <row r="15" spans="2:7" ht="12.95" customHeight="1" x14ac:dyDescent="0.2">
      <c r="B15" s="19">
        <v>44470</v>
      </c>
      <c r="C15" s="7">
        <v>4659793</v>
      </c>
      <c r="D15" s="7">
        <v>49440638</v>
      </c>
      <c r="E15" s="7">
        <v>2174930951.3570905</v>
      </c>
      <c r="F15" s="7">
        <f t="shared" si="0"/>
        <v>10.610050274765424</v>
      </c>
      <c r="G15" s="7">
        <f t="shared" si="1"/>
        <v>466.7441131735016</v>
      </c>
    </row>
    <row r="16" spans="2:7" ht="12.95" customHeight="1" x14ac:dyDescent="0.2">
      <c r="B16" s="19">
        <v>44501</v>
      </c>
      <c r="C16" s="7">
        <v>4664682</v>
      </c>
      <c r="D16" s="7">
        <v>46918643</v>
      </c>
      <c r="E16" s="7">
        <v>2093058984.5377927</v>
      </c>
      <c r="F16" s="7">
        <f t="shared" si="0"/>
        <v>10.058272568205078</v>
      </c>
      <c r="G16" s="7">
        <f t="shared" si="1"/>
        <v>448.70346671815844</v>
      </c>
    </row>
    <row r="17" spans="2:10" ht="12.95" customHeight="1" x14ac:dyDescent="0.2">
      <c r="B17" s="19">
        <v>44531</v>
      </c>
      <c r="C17" s="7">
        <v>4661297</v>
      </c>
      <c r="D17" s="7">
        <v>52005400</v>
      </c>
      <c r="E17" s="7">
        <v>2335840212.2237706</v>
      </c>
      <c r="F17" s="7">
        <f t="shared" si="0"/>
        <v>11.156851837589409</v>
      </c>
      <c r="G17" s="7">
        <f t="shared" si="1"/>
        <v>501.11379133828433</v>
      </c>
    </row>
    <row r="18" spans="2:10" ht="12.95" customHeight="1" x14ac:dyDescent="0.2">
      <c r="B18" s="19">
        <v>44562</v>
      </c>
      <c r="C18" s="7">
        <v>4656855</v>
      </c>
      <c r="D18" s="7">
        <v>44489191</v>
      </c>
      <c r="E18" s="7">
        <v>1898927456.8982677</v>
      </c>
      <c r="F18" s="7">
        <f t="shared" si="0"/>
        <v>9.5534842721106834</v>
      </c>
      <c r="G18" s="7">
        <f t="shared" si="1"/>
        <v>407.77036366781181</v>
      </c>
      <c r="J18" s="44"/>
    </row>
    <row r="19" spans="2:10" ht="12.95" customHeight="1" x14ac:dyDescent="0.2">
      <c r="B19" s="19">
        <v>44593</v>
      </c>
      <c r="C19" s="7">
        <v>4662947</v>
      </c>
      <c r="D19" s="7">
        <v>44439180</v>
      </c>
      <c r="E19" s="7">
        <v>1944202585.307585</v>
      </c>
      <c r="F19" s="7">
        <f t="shared" si="0"/>
        <v>9.5302777406648627</v>
      </c>
      <c r="G19" s="7">
        <f t="shared" si="1"/>
        <v>416.94717639029244</v>
      </c>
      <c r="J19" s="50"/>
    </row>
    <row r="20" spans="2:10" ht="12.95" customHeight="1" x14ac:dyDescent="0.2">
      <c r="B20" s="19">
        <v>44621</v>
      </c>
      <c r="C20" s="7">
        <v>4673643</v>
      </c>
      <c r="D20" s="7">
        <v>50618040</v>
      </c>
      <c r="E20" s="7">
        <v>2236433847.3687701</v>
      </c>
      <c r="F20" s="7">
        <f t="shared" si="0"/>
        <v>10.83053198543406</v>
      </c>
      <c r="G20" s="7">
        <f t="shared" si="1"/>
        <v>478.52047051278203</v>
      </c>
    </row>
    <row r="21" spans="2:10" ht="12.95" customHeight="1" x14ac:dyDescent="0.2">
      <c r="B21" s="19">
        <v>44652</v>
      </c>
      <c r="C21" s="7">
        <v>4701216</v>
      </c>
      <c r="D21" s="7">
        <v>49779410</v>
      </c>
      <c r="E21" s="7">
        <v>2231302569.7790165</v>
      </c>
      <c r="F21" s="7">
        <f t="shared" si="0"/>
        <v>10.5886243048607</v>
      </c>
      <c r="G21" s="7">
        <f t="shared" si="1"/>
        <v>474.62243168129618</v>
      </c>
    </row>
    <row r="22" spans="2:10" ht="12.95" customHeight="1" x14ac:dyDescent="0.2">
      <c r="B22" s="19">
        <v>44682</v>
      </c>
      <c r="C22" s="7">
        <v>4722539</v>
      </c>
      <c r="D22" s="7">
        <v>55102281</v>
      </c>
      <c r="E22" s="7">
        <v>2436115378.8572564</v>
      </c>
      <c r="F22" s="7">
        <f t="shared" si="0"/>
        <v>11.667935616836621</v>
      </c>
      <c r="G22" s="7">
        <f t="shared" si="1"/>
        <v>515.84865235782206</v>
      </c>
    </row>
    <row r="23" spans="2:10" ht="12.95" customHeight="1" x14ac:dyDescent="0.2">
      <c r="B23" s="19">
        <v>44713</v>
      </c>
      <c r="C23" s="7">
        <v>4724148</v>
      </c>
      <c r="D23" s="7">
        <v>54040641</v>
      </c>
      <c r="E23" s="7">
        <v>2431906280.443294</v>
      </c>
      <c r="F23" s="7">
        <f t="shared" si="0"/>
        <v>11.439235392286609</v>
      </c>
      <c r="G23" s="7">
        <f t="shared" si="1"/>
        <v>514.78198406216188</v>
      </c>
    </row>
    <row r="24" spans="2:10" ht="12.95" customHeight="1" x14ac:dyDescent="0.2">
      <c r="B24" s="19">
        <v>44743</v>
      </c>
      <c r="C24" s="7">
        <v>4753940</v>
      </c>
      <c r="D24" s="7">
        <v>54911544</v>
      </c>
      <c r="E24" s="7">
        <v>2528709757.1172605</v>
      </c>
      <c r="F24" s="7">
        <f t="shared" si="0"/>
        <v>11.55074401443855</v>
      </c>
      <c r="G24" s="7">
        <f t="shared" si="1"/>
        <v>531.91873627291477</v>
      </c>
    </row>
    <row r="25" spans="2:10" ht="12.95" customHeight="1" x14ac:dyDescent="0.2">
      <c r="B25" s="19">
        <v>44774</v>
      </c>
      <c r="C25" s="7">
        <v>4782100</v>
      </c>
      <c r="D25" s="7">
        <v>52834312</v>
      </c>
      <c r="E25" s="7">
        <v>2434089646.1609926</v>
      </c>
      <c r="F25" s="7">
        <f t="shared" si="0"/>
        <v>11.048349469898161</v>
      </c>
      <c r="G25" s="7">
        <f t="shared" si="1"/>
        <v>509.0001560320764</v>
      </c>
    </row>
    <row r="26" spans="2:10" ht="12.95" customHeight="1" x14ac:dyDescent="0.2">
      <c r="B26" s="19">
        <v>44805</v>
      </c>
      <c r="C26" s="7">
        <v>4787039</v>
      </c>
      <c r="D26" s="7">
        <v>53876230</v>
      </c>
      <c r="E26" s="7">
        <v>2413809816.1789103</v>
      </c>
      <c r="F26" s="7">
        <f t="shared" si="0"/>
        <v>11.254604359814072</v>
      </c>
      <c r="G26" s="7">
        <f t="shared" si="1"/>
        <v>504.23859429156732</v>
      </c>
    </row>
    <row r="27" spans="2:10" ht="12.95" customHeight="1" x14ac:dyDescent="0.2">
      <c r="B27" s="19">
        <v>44835</v>
      </c>
      <c r="C27" s="7">
        <v>4802432</v>
      </c>
      <c r="D27" s="7">
        <v>56479997</v>
      </c>
      <c r="E27" s="7">
        <v>2467063138.4962506</v>
      </c>
      <c r="F27" s="7">
        <f t="shared" si="0"/>
        <v>11.76070728330979</v>
      </c>
      <c r="G27" s="7">
        <f t="shared" si="1"/>
        <v>513.71120684191897</v>
      </c>
    </row>
    <row r="28" spans="2:10" ht="12.95" customHeight="1" x14ac:dyDescent="0.2">
      <c r="B28" s="19">
        <v>44866</v>
      </c>
      <c r="C28" s="7">
        <v>4816676</v>
      </c>
      <c r="D28" s="7">
        <v>53590861</v>
      </c>
      <c r="E28" s="7">
        <v>2371501973.7208838</v>
      </c>
      <c r="F28" s="7">
        <f t="shared" si="0"/>
        <v>11.126108752176812</v>
      </c>
      <c r="G28" s="7">
        <f t="shared" si="1"/>
        <v>492.3523969062656</v>
      </c>
    </row>
    <row r="29" spans="2:10" ht="12.95" customHeight="1" x14ac:dyDescent="0.2">
      <c r="B29" s="19">
        <v>44897</v>
      </c>
      <c r="C29" s="7">
        <v>4854592</v>
      </c>
      <c r="D29" s="7">
        <v>55280387</v>
      </c>
      <c r="E29" s="7">
        <v>2509823390.2714181</v>
      </c>
      <c r="F29" s="7">
        <f t="shared" si="0"/>
        <v>11.387236455710386</v>
      </c>
      <c r="G29" s="7">
        <f t="shared" si="1"/>
        <v>516.99986121828942</v>
      </c>
    </row>
    <row r="30" spans="2:10" ht="12.95" customHeight="1" x14ac:dyDescent="0.2">
      <c r="B30" s="19">
        <v>44927</v>
      </c>
      <c r="C30" s="7">
        <v>4826596</v>
      </c>
      <c r="D30" s="7">
        <v>51609325</v>
      </c>
      <c r="E30" s="7">
        <v>2051010995</v>
      </c>
      <c r="F30" s="7">
        <f t="shared" si="0"/>
        <v>10.692696260470111</v>
      </c>
      <c r="G30" s="7">
        <f t="shared" si="1"/>
        <v>424.93943868515203</v>
      </c>
    </row>
    <row r="31" spans="2:10" ht="12.95" customHeight="1" x14ac:dyDescent="0.2">
      <c r="B31" s="19">
        <v>44958</v>
      </c>
      <c r="C31" s="7">
        <v>4828070</v>
      </c>
      <c r="D31" s="7">
        <v>51540331</v>
      </c>
      <c r="E31" s="7">
        <v>2126675850</v>
      </c>
      <c r="F31" s="7">
        <f t="shared" si="0"/>
        <v>10.67514161973625</v>
      </c>
      <c r="G31" s="7">
        <f t="shared" si="1"/>
        <v>440.48156923988262</v>
      </c>
      <c r="J31" s="271"/>
    </row>
    <row r="32" spans="2:10" ht="12.95" customHeight="1" x14ac:dyDescent="0.2">
      <c r="B32" s="19">
        <v>44986</v>
      </c>
      <c r="C32" s="7">
        <v>4839635</v>
      </c>
      <c r="D32" s="7">
        <v>59042413</v>
      </c>
      <c r="E32" s="7">
        <v>2480716460</v>
      </c>
      <c r="F32" s="7">
        <f t="shared" si="0"/>
        <v>12.199765684808876</v>
      </c>
      <c r="G32" s="7">
        <f t="shared" si="1"/>
        <v>512.58337870521223</v>
      </c>
    </row>
    <row r="33" spans="2:11" ht="12.95" customHeight="1" x14ac:dyDescent="0.2">
      <c r="B33" s="19">
        <v>45017</v>
      </c>
      <c r="C33" s="7">
        <v>4850267</v>
      </c>
      <c r="D33" s="7">
        <v>56868965</v>
      </c>
      <c r="E33" s="7">
        <v>2506068781</v>
      </c>
      <c r="F33" s="7">
        <f t="shared" si="0"/>
        <v>11.724914319149853</v>
      </c>
      <c r="G33" s="7">
        <f t="shared" si="1"/>
        <v>516.68676817173161</v>
      </c>
    </row>
    <row r="34" spans="2:11" ht="12.95" customHeight="1" x14ac:dyDescent="0.2">
      <c r="B34" s="19">
        <v>45047</v>
      </c>
      <c r="C34" s="7">
        <v>4864572</v>
      </c>
      <c r="D34" s="7">
        <v>61088467</v>
      </c>
      <c r="E34" s="7">
        <v>2704649048</v>
      </c>
      <c r="F34" s="7">
        <f t="shared" si="0"/>
        <v>12.557829753573387</v>
      </c>
      <c r="G34" s="7">
        <f t="shared" si="1"/>
        <v>555.98910818875743</v>
      </c>
    </row>
    <row r="35" spans="2:11" ht="12.95" customHeight="1" x14ac:dyDescent="0.2">
      <c r="B35" s="19">
        <v>45078</v>
      </c>
      <c r="C35" s="7">
        <v>4881529</v>
      </c>
      <c r="D35" s="7">
        <v>60763600</v>
      </c>
      <c r="E35" s="7">
        <v>2742716570</v>
      </c>
      <c r="F35" s="7">
        <f t="shared" si="0"/>
        <v>12.447657281151049</v>
      </c>
      <c r="G35" s="7">
        <f t="shared" si="1"/>
        <v>561.85604346507012</v>
      </c>
    </row>
    <row r="36" spans="2:11" ht="12.95" customHeight="1" x14ac:dyDescent="0.2">
      <c r="B36" s="19">
        <v>45108</v>
      </c>
      <c r="C36" s="7">
        <v>4893819</v>
      </c>
      <c r="D36" s="7">
        <v>60280307</v>
      </c>
      <c r="E36" s="7">
        <v>2813183006</v>
      </c>
      <c r="F36" s="7">
        <f t="shared" si="0"/>
        <v>12.317641294048677</v>
      </c>
      <c r="G36" s="7">
        <f t="shared" si="1"/>
        <v>574.84410559524167</v>
      </c>
    </row>
    <row r="37" spans="2:11" ht="12.95" customHeight="1" x14ac:dyDescent="0.2">
      <c r="B37" s="19">
        <v>45139</v>
      </c>
      <c r="C37" s="7">
        <v>4861437</v>
      </c>
      <c r="D37" s="7">
        <v>58179875</v>
      </c>
      <c r="E37" s="7">
        <v>2774162836</v>
      </c>
      <c r="F37" s="7">
        <f t="shared" si="0"/>
        <v>11.96762911871531</v>
      </c>
      <c r="G37" s="7">
        <f t="shared" si="1"/>
        <v>570.64667011009294</v>
      </c>
    </row>
    <row r="38" spans="2:11" ht="12.95" customHeight="1" x14ac:dyDescent="0.2">
      <c r="B38" s="19">
        <v>45170</v>
      </c>
      <c r="C38" s="7">
        <v>4842906</v>
      </c>
      <c r="D38" s="7">
        <v>60137045</v>
      </c>
      <c r="E38" s="7">
        <v>2788878157</v>
      </c>
      <c r="F38" s="7">
        <f t="shared" si="0"/>
        <v>12.417553634119679</v>
      </c>
      <c r="G38" s="7">
        <f t="shared" si="1"/>
        <v>575.8687360440199</v>
      </c>
    </row>
    <row r="39" spans="2:11" ht="12.95" customHeight="1" x14ac:dyDescent="0.2">
      <c r="B39" s="19">
        <v>45200</v>
      </c>
      <c r="C39" s="7">
        <v>4858344</v>
      </c>
      <c r="D39" s="7">
        <v>61993064</v>
      </c>
      <c r="E39" s="7">
        <v>2853571448</v>
      </c>
      <c r="F39" s="7">
        <f t="shared" si="0"/>
        <v>12.760122379148122</v>
      </c>
      <c r="G39" s="7">
        <f t="shared" si="1"/>
        <v>587.35475462420936</v>
      </c>
    </row>
    <row r="40" spans="2:11" ht="12.95" customHeight="1" x14ac:dyDescent="0.2">
      <c r="B40" s="19">
        <v>45231</v>
      </c>
      <c r="C40" s="7">
        <v>4872322</v>
      </c>
      <c r="D40" s="7">
        <v>58226030</v>
      </c>
      <c r="E40" s="7">
        <v>2738743460</v>
      </c>
      <c r="F40" s="7">
        <f t="shared" si="0"/>
        <v>11.950365759898464</v>
      </c>
      <c r="G40" s="7">
        <f t="shared" si="1"/>
        <v>562.10231179302184</v>
      </c>
      <c r="J40" s="7"/>
    </row>
    <row r="41" spans="2:11" ht="12.95" customHeight="1" x14ac:dyDescent="0.2">
      <c r="B41" s="19">
        <v>45261</v>
      </c>
      <c r="C41" s="7">
        <v>4823850</v>
      </c>
      <c r="D41" s="7">
        <v>63491267</v>
      </c>
      <c r="E41" s="7">
        <v>3044566579</v>
      </c>
      <c r="F41" s="7">
        <f t="shared" si="0"/>
        <v>13.161948858277102</v>
      </c>
      <c r="G41" s="7">
        <f t="shared" si="1"/>
        <v>631.14868393503116</v>
      </c>
      <c r="J41" s="7"/>
    </row>
    <row r="42" spans="2:11" ht="12.95" customHeight="1" x14ac:dyDescent="0.2">
      <c r="B42" s="19">
        <v>45292</v>
      </c>
      <c r="C42" s="7">
        <v>4813695</v>
      </c>
      <c r="D42" s="7">
        <v>54920827</v>
      </c>
      <c r="E42" s="7">
        <v>2514873411</v>
      </c>
      <c r="F42" s="7">
        <v>11.409286836827011</v>
      </c>
      <c r="G42" s="7">
        <v>522.44137009095925</v>
      </c>
    </row>
    <row r="43" spans="2:11" ht="12.95" customHeight="1" x14ac:dyDescent="0.2">
      <c r="B43" s="19">
        <v>45323</v>
      </c>
      <c r="C43" s="7">
        <v>4893923</v>
      </c>
      <c r="D43" s="7">
        <v>57029392</v>
      </c>
      <c r="E43" s="7">
        <v>2603459761</v>
      </c>
      <c r="F43" s="7">
        <v>11.653103655288406</v>
      </c>
      <c r="G43" s="7">
        <v>531.97807995753101</v>
      </c>
    </row>
    <row r="44" spans="2:11" ht="12.95" customHeight="1" x14ac:dyDescent="0.2">
      <c r="B44" s="19">
        <v>45352</v>
      </c>
      <c r="C44" s="7">
        <v>4976336</v>
      </c>
      <c r="D44" s="7">
        <v>63917165</v>
      </c>
      <c r="E44" s="7">
        <v>2924883361</v>
      </c>
      <c r="F44" s="7">
        <v>12.844222134518247</v>
      </c>
      <c r="G44" s="7">
        <v>587.75841522758913</v>
      </c>
    </row>
    <row r="45" spans="2:11" ht="12.95" customHeight="1" x14ac:dyDescent="0.2">
      <c r="B45" s="19">
        <v>45383</v>
      </c>
      <c r="C45" s="7">
        <v>4969693</v>
      </c>
      <c r="D45" s="7">
        <v>60453961</v>
      </c>
      <c r="E45" s="7">
        <v>2878205969</v>
      </c>
      <c r="F45" s="7">
        <v>12.164526259469147</v>
      </c>
      <c r="G45" s="7">
        <v>579.15166369431677</v>
      </c>
    </row>
    <row r="46" spans="2:11" ht="12.95" customHeight="1" x14ac:dyDescent="0.2">
      <c r="B46" s="19">
        <v>45413</v>
      </c>
      <c r="C46" s="7">
        <v>4940937</v>
      </c>
      <c r="D46" s="7">
        <v>65642324</v>
      </c>
      <c r="E46" s="7">
        <v>3127852636</v>
      </c>
      <c r="F46" s="7">
        <v>13.285399915036358</v>
      </c>
      <c r="G46" s="7">
        <v>633.04847562314592</v>
      </c>
    </row>
    <row r="47" spans="2:11" ht="12.95" customHeight="1" x14ac:dyDescent="0.2">
      <c r="B47" s="19">
        <v>45444</v>
      </c>
      <c r="C47" s="7">
        <v>5016221</v>
      </c>
      <c r="D47" s="7">
        <v>64757096</v>
      </c>
      <c r="E47" s="7">
        <v>3100841508</v>
      </c>
      <c r="F47" s="7">
        <v>12.909538076571986</v>
      </c>
      <c r="G47" s="7">
        <v>618.16285765718851</v>
      </c>
      <c r="K47" s="47"/>
    </row>
    <row r="48" spans="2:11" ht="12.95" customHeight="1" x14ac:dyDescent="0.2">
      <c r="B48" s="19">
        <v>45474</v>
      </c>
      <c r="C48" s="7">
        <v>4951348</v>
      </c>
      <c r="D48" s="7">
        <v>66911942</v>
      </c>
      <c r="E48" s="7">
        <v>3306750373</v>
      </c>
      <c r="F48" s="7">
        <v>13.513883895860278</v>
      </c>
      <c r="G48" s="7">
        <v>667.84850771951392</v>
      </c>
    </row>
    <row r="49" spans="2:7" ht="12.95" customHeight="1" x14ac:dyDescent="0.2">
      <c r="B49" s="19">
        <v>45505</v>
      </c>
      <c r="C49" s="7">
        <v>4912129</v>
      </c>
      <c r="D49" s="7">
        <v>63401905</v>
      </c>
      <c r="E49" s="7">
        <v>3136656208</v>
      </c>
      <c r="F49" s="7">
        <v>12.907214977456821</v>
      </c>
      <c r="G49" s="7">
        <v>638.55330509438977</v>
      </c>
    </row>
    <row r="50" spans="2:7" ht="12.95" customHeight="1" x14ac:dyDescent="0.2">
      <c r="B50" s="19">
        <v>45536</v>
      </c>
      <c r="C50" s="7">
        <v>4915644</v>
      </c>
      <c r="D50" s="7">
        <v>64081876</v>
      </c>
      <c r="E50" s="7">
        <v>3129626544</v>
      </c>
      <c r="F50" s="7">
        <v>13.036313451502997</v>
      </c>
      <c r="G50" s="7">
        <v>636.66663899989499</v>
      </c>
    </row>
    <row r="51" spans="2:7" ht="12.95" customHeight="1" x14ac:dyDescent="0.2">
      <c r="B51" s="19">
        <v>45566</v>
      </c>
      <c r="C51" s="7">
        <v>4803314</v>
      </c>
      <c r="D51" s="7">
        <v>67196179</v>
      </c>
      <c r="E51" s="7">
        <v>3243965183</v>
      </c>
      <c r="F51" s="7">
        <v>13.989545343069389</v>
      </c>
      <c r="G51" s="7">
        <v>675.35980012966047</v>
      </c>
    </row>
    <row r="52" spans="2:7" ht="12.95" customHeight="1" x14ac:dyDescent="0.2">
      <c r="B52" s="19">
        <v>45597</v>
      </c>
      <c r="C52" s="7">
        <v>4848591</v>
      </c>
      <c r="D52" s="7">
        <v>62828671</v>
      </c>
      <c r="E52" s="7">
        <v>3097619559</v>
      </c>
      <c r="F52" s="7">
        <v>12.958129691698062</v>
      </c>
      <c r="G52" s="7">
        <v>638.87004678266328</v>
      </c>
    </row>
    <row r="53" spans="2:7" ht="12.95" customHeight="1" x14ac:dyDescent="0.2">
      <c r="B53" s="19">
        <v>45627</v>
      </c>
      <c r="C53" s="7">
        <v>4933617</v>
      </c>
      <c r="D53" s="7">
        <v>67351766</v>
      </c>
      <c r="E53" s="7">
        <v>3435636811</v>
      </c>
      <c r="F53" s="7">
        <v>13.651600032998102</v>
      </c>
      <c r="G53" s="7">
        <v>696.37282565711928</v>
      </c>
    </row>
    <row r="54" spans="2:7" ht="12.95" customHeight="1" x14ac:dyDescent="0.2">
      <c r="B54" s="19">
        <v>45658</v>
      </c>
      <c r="C54" s="7">
        <v>4895378</v>
      </c>
      <c r="D54" s="7">
        <v>58611996</v>
      </c>
      <c r="E54" s="7">
        <v>2816701990</v>
      </c>
      <c r="F54" s="7">
        <v>11.972925481954611</v>
      </c>
      <c r="G54" s="7">
        <v>575.379876691851</v>
      </c>
    </row>
    <row r="55" spans="2:7" ht="12.95" customHeight="1" x14ac:dyDescent="0.2">
      <c r="B55" s="19">
        <v>45689</v>
      </c>
      <c r="C55" s="7">
        <v>4891707</v>
      </c>
      <c r="D55" s="7">
        <v>57139157</v>
      </c>
      <c r="E55" s="7">
        <v>2771415785</v>
      </c>
      <c r="F55" s="7">
        <v>11.680821643651184</v>
      </c>
      <c r="G55" s="7">
        <v>566.55392177004876</v>
      </c>
    </row>
    <row r="56" spans="2:7" ht="12.95" customHeight="1" x14ac:dyDescent="0.2">
      <c r="B56" s="19">
        <v>45717</v>
      </c>
      <c r="C56" s="7">
        <v>4881134</v>
      </c>
      <c r="D56" s="7">
        <v>65482898</v>
      </c>
      <c r="E56" s="7">
        <v>3156994815</v>
      </c>
      <c r="F56" s="7">
        <v>13.415509182907087</v>
      </c>
      <c r="G56" s="7">
        <v>646.77487137210323</v>
      </c>
    </row>
    <row r="57" spans="2:7" ht="12.95" customHeight="1" x14ac:dyDescent="0.2">
      <c r="B57" s="19">
        <v>45748</v>
      </c>
      <c r="C57" s="7">
        <v>4900281</v>
      </c>
      <c r="D57" s="7">
        <v>66201386</v>
      </c>
      <c r="E57" s="7">
        <v>3286278916</v>
      </c>
      <c r="F57" s="7">
        <v>13.509712198137208</v>
      </c>
      <c r="G57" s="7">
        <v>670.63070791246457</v>
      </c>
    </row>
    <row r="58" spans="2:7" ht="12.95" customHeight="1" x14ac:dyDescent="0.2">
      <c r="B58" s="19">
        <v>45778</v>
      </c>
      <c r="C58" s="7">
        <v>4943835</v>
      </c>
      <c r="D58" s="7">
        <v>69654814</v>
      </c>
      <c r="E58" s="7">
        <v>3480034391</v>
      </c>
      <c r="F58" s="7">
        <v>14.089227087878134</v>
      </c>
      <c r="G58" s="7">
        <v>703.9139435276461</v>
      </c>
    </row>
    <row r="59" spans="2:7" ht="12.95" customHeight="1" x14ac:dyDescent="0.2">
      <c r="B59" s="19">
        <v>45809</v>
      </c>
      <c r="C59" s="7">
        <v>4952012</v>
      </c>
      <c r="D59" s="7">
        <v>69620185</v>
      </c>
      <c r="E59" s="7">
        <v>3518824469</v>
      </c>
      <c r="F59" s="7">
        <v>14.058969364371492</v>
      </c>
      <c r="G59" s="7">
        <v>710.58480250047865</v>
      </c>
    </row>
    <row r="60" spans="2:7" ht="12.95" customHeight="1" x14ac:dyDescent="0.2">
      <c r="B60" s="19">
        <v>45839</v>
      </c>
      <c r="C60" s="7">
        <v>4971421</v>
      </c>
      <c r="D60" s="7">
        <v>71102609</v>
      </c>
      <c r="E60" s="7">
        <v>3644924274</v>
      </c>
      <c r="F60" s="7">
        <v>14.302270718975521</v>
      </c>
      <c r="G60" s="7">
        <v>733.17553954895391</v>
      </c>
    </row>
    <row r="61" spans="2:7" ht="12.95" customHeight="1" x14ac:dyDescent="0.2">
      <c r="B61" s="19">
        <v>45870</v>
      </c>
      <c r="C61" s="7">
        <v>4974446</v>
      </c>
      <c r="D61" s="7">
        <v>66601904</v>
      </c>
      <c r="E61" s="7">
        <v>3457377511</v>
      </c>
      <c r="F61" s="7">
        <v>13.388808321569879</v>
      </c>
      <c r="G61" s="7">
        <v>695.02764951112147</v>
      </c>
    </row>
    <row r="62" spans="2:7" ht="12.95" customHeight="1" x14ac:dyDescent="0.2">
      <c r="B62" s="19">
        <v>45901</v>
      </c>
      <c r="C62" s="7">
        <v>4987233</v>
      </c>
      <c r="D62" s="7">
        <v>68935541</v>
      </c>
      <c r="E62" s="7">
        <v>3513329711</v>
      </c>
      <c r="F62" s="7">
        <v>13.822402322089223</v>
      </c>
      <c r="G62" s="7">
        <v>704.46472242223297</v>
      </c>
    </row>
    <row r="63" spans="2:7" ht="12.95" customHeight="1" x14ac:dyDescent="0.2">
      <c r="B63" s="19">
        <v>45931</v>
      </c>
      <c r="C63" s="7">
        <v>4998145</v>
      </c>
      <c r="D63" s="7">
        <v>71752062</v>
      </c>
      <c r="E63" s="7">
        <v>3591837365</v>
      </c>
      <c r="F63" s="7">
        <v>14.355738378938586</v>
      </c>
      <c r="G63" s="7">
        <v>718.63408624599731</v>
      </c>
    </row>
    <row r="64" spans="2:7" ht="12.95" customHeight="1" x14ac:dyDescent="0.2">
      <c r="B64" s="19">
        <v>45962</v>
      </c>
      <c r="C64" s="7">
        <v>4961650</v>
      </c>
      <c r="D64" s="7">
        <v>66310891</v>
      </c>
      <c r="E64" s="7">
        <v>3351136212</v>
      </c>
      <c r="F64" s="7">
        <v>13.364685336531194</v>
      </c>
      <c r="G64" s="7">
        <v>675.40761883647576</v>
      </c>
    </row>
    <row r="65" spans="2:7" ht="12.95" customHeight="1" x14ac:dyDescent="0.2">
      <c r="B65" s="117">
        <v>45992</v>
      </c>
      <c r="C65" s="24">
        <v>4965231</v>
      </c>
      <c r="D65" s="24">
        <v>72414506</v>
      </c>
      <c r="E65" s="24">
        <v>3792402382</v>
      </c>
      <c r="F65" s="24">
        <v>14.584317627921036</v>
      </c>
      <c r="G65" s="24">
        <v>763.79173134140183</v>
      </c>
    </row>
    <row r="66" spans="2:7" ht="12.95" customHeight="1" x14ac:dyDescent="0.2">
      <c r="B66" s="150" t="s">
        <v>303</v>
      </c>
    </row>
    <row r="67" spans="2:7" ht="12.95" customHeight="1" x14ac:dyDescent="0.2">
      <c r="B67" s="150" t="s">
        <v>2</v>
      </c>
    </row>
    <row r="68" spans="2:7" ht="12.95" customHeight="1" x14ac:dyDescent="0.2">
      <c r="C68" s="44"/>
      <c r="D68" s="44"/>
      <c r="E68" s="44"/>
      <c r="F68" s="44"/>
      <c r="G68" s="44"/>
    </row>
  </sheetData>
  <pageMargins left="0.25" right="0.25" top="0.75" bottom="0.75" header="0.3" footer="0.3"/>
  <pageSetup paperSize="9" scale="5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I22"/>
  <sheetViews>
    <sheetView showGridLines="0" zoomScale="130" zoomScaleNormal="130" workbookViewId="0">
      <selection activeCell="E28" sqref="E28"/>
    </sheetView>
  </sheetViews>
  <sheetFormatPr defaultColWidth="9.33203125" defaultRowHeight="12.95" customHeight="1" x14ac:dyDescent="0.2"/>
  <cols>
    <col min="1" max="1" width="2.83203125" style="150" customWidth="1"/>
    <col min="2" max="2" width="24.1640625" style="150" customWidth="1"/>
    <col min="3" max="5" width="21.83203125" style="150" customWidth="1"/>
    <col min="6" max="6" width="10" style="150" customWidth="1"/>
    <col min="7" max="7" width="9.5" style="150" customWidth="1"/>
    <col min="8" max="8" width="11.5" style="150" customWidth="1"/>
    <col min="9" max="9" width="16.83203125" style="150" customWidth="1"/>
    <col min="10" max="10" width="19" style="150" customWidth="1"/>
    <col min="11" max="11" width="10.1640625" style="150" bestFit="1" customWidth="1"/>
    <col min="12" max="12" width="12.1640625" style="150" bestFit="1" customWidth="1"/>
    <col min="13" max="16384" width="9.33203125" style="150"/>
  </cols>
  <sheetData>
    <row r="2" spans="2:9" ht="15.75" x14ac:dyDescent="0.25">
      <c r="B2" s="39" t="s">
        <v>141</v>
      </c>
    </row>
    <row r="3" spans="2:9" ht="12.95" customHeight="1" x14ac:dyDescent="0.2">
      <c r="B3" s="150" t="s">
        <v>304</v>
      </c>
    </row>
    <row r="5" spans="2:9" ht="36" customHeight="1" x14ac:dyDescent="0.2">
      <c r="B5" s="4" t="s">
        <v>55</v>
      </c>
      <c r="C5" s="76" t="s">
        <v>56</v>
      </c>
      <c r="D5" s="76" t="s">
        <v>96</v>
      </c>
      <c r="E5" s="76" t="s">
        <v>57</v>
      </c>
    </row>
    <row r="6" spans="2:9" ht="12.95" customHeight="1" x14ac:dyDescent="0.2">
      <c r="B6" s="150" t="s">
        <v>58</v>
      </c>
      <c r="C6" s="297">
        <v>606695401</v>
      </c>
      <c r="D6" s="297">
        <v>15996532672</v>
      </c>
      <c r="E6" s="7">
        <v>26.361213255345273</v>
      </c>
      <c r="F6" s="47"/>
      <c r="G6" s="47"/>
      <c r="H6" s="26"/>
      <c r="I6" s="26"/>
    </row>
    <row r="7" spans="2:9" ht="12.95" customHeight="1" x14ac:dyDescent="0.2">
      <c r="B7" s="150" t="s">
        <v>59</v>
      </c>
      <c r="C7" s="297">
        <v>55561288</v>
      </c>
      <c r="D7" s="297">
        <v>1930760631</v>
      </c>
      <c r="E7" s="7">
        <v>34.750105703093134</v>
      </c>
      <c r="F7" s="122"/>
      <c r="G7" s="47"/>
      <c r="H7" s="300"/>
    </row>
    <row r="8" spans="2:9" ht="12.95" customHeight="1" x14ac:dyDescent="0.2">
      <c r="B8" s="150" t="s">
        <v>60</v>
      </c>
      <c r="C8" s="297">
        <v>6908313</v>
      </c>
      <c r="D8" s="297">
        <v>1142776852</v>
      </c>
      <c r="E8" s="7">
        <v>165.42053783608242</v>
      </c>
      <c r="G8" s="26"/>
      <c r="H8" s="26"/>
    </row>
    <row r="9" spans="2:9" ht="12.95" customHeight="1" x14ac:dyDescent="0.2">
      <c r="B9" s="150" t="s">
        <v>61</v>
      </c>
      <c r="C9" s="297">
        <v>19904025</v>
      </c>
      <c r="D9" s="297">
        <v>584979143</v>
      </c>
      <c r="E9" s="7">
        <v>29.389992375913916</v>
      </c>
      <c r="G9" s="26"/>
      <c r="H9" s="26"/>
    </row>
    <row r="10" spans="2:9" ht="12.95" customHeight="1" x14ac:dyDescent="0.2">
      <c r="B10" s="150" t="s">
        <v>62</v>
      </c>
      <c r="C10" s="297">
        <v>8256183</v>
      </c>
      <c r="D10" s="297">
        <v>297182765</v>
      </c>
      <c r="E10" s="7">
        <v>35.995176584627544</v>
      </c>
      <c r="G10" s="26"/>
      <c r="H10" s="26"/>
    </row>
    <row r="11" spans="2:9" ht="12.95" customHeight="1" x14ac:dyDescent="0.2">
      <c r="B11" s="150" t="s">
        <v>63</v>
      </c>
      <c r="C11" s="297">
        <v>1328059</v>
      </c>
      <c r="D11" s="297">
        <v>86035893</v>
      </c>
      <c r="E11" s="7">
        <v>64.783185837376195</v>
      </c>
      <c r="G11" s="26"/>
      <c r="H11" s="26"/>
    </row>
    <row r="12" spans="2:9" ht="12.95" customHeight="1" x14ac:dyDescent="0.2">
      <c r="B12" s="5" t="s">
        <v>0</v>
      </c>
      <c r="C12" s="11">
        <f>SUM(C6:C11)</f>
        <v>698653269</v>
      </c>
      <c r="D12" s="11">
        <f>SUM(D6:D11)</f>
        <v>20038267956</v>
      </c>
      <c r="E12" s="11">
        <f>D12/C12</f>
        <v>28.681277029850982</v>
      </c>
      <c r="G12" s="26"/>
    </row>
    <row r="13" spans="2:9" ht="12.95" customHeight="1" x14ac:dyDescent="0.2">
      <c r="B13" s="150" t="s">
        <v>358</v>
      </c>
    </row>
    <row r="14" spans="2:9" ht="12.95" customHeight="1" x14ac:dyDescent="0.2">
      <c r="B14" s="150" t="s">
        <v>2</v>
      </c>
    </row>
    <row r="16" spans="2:9" ht="12.95" customHeight="1" x14ac:dyDescent="0.2">
      <c r="C16" s="7"/>
      <c r="D16" s="7"/>
      <c r="E16" s="213"/>
    </row>
    <row r="17" spans="3:4" ht="12.95" customHeight="1" x14ac:dyDescent="0.2">
      <c r="C17" s="50"/>
      <c r="D17" s="50"/>
    </row>
    <row r="19" spans="3:4" ht="12.95" customHeight="1" x14ac:dyDescent="0.2">
      <c r="C19" s="12"/>
      <c r="D19" s="12"/>
    </row>
    <row r="20" spans="3:4" ht="12.95" customHeight="1" x14ac:dyDescent="0.2">
      <c r="C20" s="50"/>
      <c r="D20" s="50"/>
    </row>
    <row r="22" spans="3:4" ht="12.95" customHeight="1" x14ac:dyDescent="0.2">
      <c r="D22" s="7"/>
    </row>
  </sheetData>
  <pageMargins left="0.25" right="0.25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7CE5-1665-466B-AA12-4AA124A8D9C1}">
  <sheetPr>
    <pageSetUpPr fitToPage="1"/>
  </sheetPr>
  <dimension ref="A3:I34"/>
  <sheetViews>
    <sheetView showGridLines="0" topLeftCell="A13" workbookViewId="0">
      <selection activeCell="I34" sqref="I34"/>
    </sheetView>
  </sheetViews>
  <sheetFormatPr defaultColWidth="9.33203125" defaultRowHeight="11.25" x14ac:dyDescent="0.2"/>
  <cols>
    <col min="1" max="1" width="3.83203125" style="103" customWidth="1"/>
    <col min="2" max="2" width="148.6640625" style="103" customWidth="1"/>
    <col min="3" max="3" width="17" style="103" bestFit="1" customWidth="1"/>
    <col min="4" max="4" width="24" style="103" bestFit="1" customWidth="1"/>
    <col min="5" max="16384" width="9.33203125" style="103"/>
  </cols>
  <sheetData>
    <row r="3" spans="1:9" ht="15.75" x14ac:dyDescent="0.2">
      <c r="B3" s="226" t="s">
        <v>260</v>
      </c>
      <c r="C3" s="227"/>
      <c r="D3" s="227"/>
      <c r="E3" s="227"/>
      <c r="F3" s="227"/>
      <c r="G3" s="227"/>
      <c r="H3" s="227"/>
      <c r="I3" s="199"/>
    </row>
    <row r="4" spans="1:9" x14ac:dyDescent="0.2">
      <c r="B4" s="199"/>
      <c r="C4" s="199"/>
      <c r="D4" s="199"/>
      <c r="E4" s="199"/>
      <c r="F4" s="199"/>
      <c r="G4" s="199"/>
      <c r="H4" s="199"/>
      <c r="I4" s="199"/>
    </row>
    <row r="5" spans="1:9" ht="24" x14ac:dyDescent="0.2">
      <c r="A5" s="235"/>
      <c r="B5" s="231" t="s">
        <v>305</v>
      </c>
      <c r="C5" s="236" t="s">
        <v>45</v>
      </c>
      <c r="D5" s="236" t="s">
        <v>306</v>
      </c>
      <c r="E5" s="237"/>
      <c r="F5" s="199"/>
      <c r="G5" s="199"/>
      <c r="H5" s="199"/>
      <c r="I5" s="199"/>
    </row>
    <row r="6" spans="1:9" ht="13.5" customHeight="1" x14ac:dyDescent="0.2">
      <c r="A6" s="235"/>
      <c r="B6" s="238" t="s">
        <v>248</v>
      </c>
      <c r="C6" s="239">
        <v>11516271</v>
      </c>
      <c r="D6" s="239">
        <v>604369501.9799999</v>
      </c>
      <c r="E6" s="237"/>
      <c r="F6" s="199"/>
      <c r="G6" s="199"/>
      <c r="H6" s="228"/>
      <c r="I6" s="199"/>
    </row>
    <row r="7" spans="1:9" ht="13.5" customHeight="1" x14ac:dyDescent="0.2">
      <c r="A7" s="235"/>
      <c r="B7" s="238" t="s">
        <v>308</v>
      </c>
      <c r="C7" s="240">
        <v>4553116</v>
      </c>
      <c r="D7" s="241">
        <v>198829492.67000002</v>
      </c>
      <c r="E7" s="237"/>
      <c r="F7" s="199"/>
      <c r="G7" s="199"/>
      <c r="H7" s="199"/>
      <c r="I7" s="199"/>
    </row>
    <row r="8" spans="1:9" ht="13.5" customHeight="1" x14ac:dyDescent="0.2">
      <c r="A8" s="235"/>
      <c r="B8" s="238" t="s">
        <v>249</v>
      </c>
      <c r="C8" s="240">
        <v>4159193</v>
      </c>
      <c r="D8" s="241">
        <v>182281166.31999999</v>
      </c>
      <c r="E8" s="237"/>
      <c r="F8" s="199"/>
      <c r="G8" s="199"/>
      <c r="H8" s="199"/>
      <c r="I8" s="199"/>
    </row>
    <row r="9" spans="1:9" ht="13.5" customHeight="1" x14ac:dyDescent="0.2">
      <c r="A9" s="235"/>
      <c r="B9" s="242" t="s">
        <v>247</v>
      </c>
      <c r="C9" s="239">
        <v>6399030</v>
      </c>
      <c r="D9" s="239">
        <v>131891978.36000001</v>
      </c>
      <c r="E9" s="237"/>
      <c r="F9" s="199"/>
      <c r="G9" s="199"/>
      <c r="H9" s="199"/>
      <c r="I9" s="199"/>
    </row>
    <row r="10" spans="1:9" ht="13.5" customHeight="1" x14ac:dyDescent="0.2">
      <c r="A10" s="235"/>
      <c r="B10" s="242" t="s">
        <v>309</v>
      </c>
      <c r="C10" s="239">
        <v>2612747</v>
      </c>
      <c r="D10" s="239">
        <v>124689484.02999999</v>
      </c>
      <c r="E10" s="237"/>
      <c r="F10" s="199"/>
      <c r="G10" s="199"/>
      <c r="H10" s="199"/>
      <c r="I10" s="199"/>
    </row>
    <row r="11" spans="1:9" ht="13.5" customHeight="1" x14ac:dyDescent="0.2">
      <c r="A11" s="235"/>
      <c r="B11" s="238" t="s">
        <v>261</v>
      </c>
      <c r="C11" s="240">
        <v>384644</v>
      </c>
      <c r="D11" s="241">
        <v>94991533.769999996</v>
      </c>
      <c r="E11" s="237"/>
      <c r="F11" s="199"/>
      <c r="G11" s="199"/>
      <c r="H11" s="199"/>
      <c r="I11" s="199"/>
    </row>
    <row r="12" spans="1:9" ht="13.5" customHeight="1" x14ac:dyDescent="0.2">
      <c r="A12" s="235"/>
      <c r="B12" s="242" t="s">
        <v>262</v>
      </c>
      <c r="C12" s="240">
        <v>334842</v>
      </c>
      <c r="D12" s="241">
        <v>71044262.669999987</v>
      </c>
      <c r="E12" s="237"/>
      <c r="F12" s="199"/>
      <c r="G12" s="199"/>
      <c r="H12" s="199"/>
      <c r="I12" s="199"/>
    </row>
    <row r="13" spans="1:9" ht="13.5" customHeight="1" x14ac:dyDescent="0.2">
      <c r="A13" s="235"/>
      <c r="B13" s="243" t="s">
        <v>310</v>
      </c>
      <c r="C13" s="244">
        <v>3286779</v>
      </c>
      <c r="D13" s="245">
        <v>62825831.089999996</v>
      </c>
      <c r="E13" s="237"/>
      <c r="F13" s="199"/>
      <c r="G13" s="199"/>
      <c r="H13" s="199"/>
      <c r="I13" s="199"/>
    </row>
    <row r="14" spans="1:9" x14ac:dyDescent="0.2">
      <c r="A14" s="235"/>
      <c r="B14" s="235"/>
      <c r="C14" s="246"/>
      <c r="D14" s="246"/>
      <c r="E14" s="237"/>
      <c r="F14" s="199"/>
      <c r="G14" s="199"/>
      <c r="H14" s="199"/>
      <c r="I14" s="199"/>
    </row>
    <row r="15" spans="1:9" ht="12" x14ac:dyDescent="0.2">
      <c r="A15" s="235"/>
      <c r="B15" s="242" t="s">
        <v>359</v>
      </c>
      <c r="C15" s="237"/>
      <c r="D15" s="237"/>
      <c r="E15" s="237"/>
      <c r="F15" s="199"/>
      <c r="G15" s="199"/>
      <c r="H15" s="199"/>
      <c r="I15" s="199"/>
    </row>
    <row r="16" spans="1:9" ht="12" x14ac:dyDescent="0.2">
      <c r="A16" s="235"/>
      <c r="B16" s="242" t="s">
        <v>2</v>
      </c>
      <c r="C16" s="237"/>
      <c r="D16" s="237"/>
      <c r="E16" s="237"/>
      <c r="F16" s="199"/>
      <c r="G16" s="199"/>
      <c r="H16" s="199"/>
      <c r="I16" s="199"/>
    </row>
    <row r="17" spans="1:9" ht="12" x14ac:dyDescent="0.2">
      <c r="A17" s="235"/>
      <c r="B17" s="242"/>
      <c r="C17" s="237"/>
      <c r="D17" s="237"/>
      <c r="E17" s="237"/>
      <c r="F17" s="199"/>
      <c r="G17" s="199"/>
      <c r="H17" s="199"/>
      <c r="I17" s="199"/>
    </row>
    <row r="18" spans="1:9" ht="12" x14ac:dyDescent="0.2">
      <c r="A18" s="235"/>
      <c r="B18" s="242"/>
      <c r="C18" s="237"/>
      <c r="D18" s="237"/>
      <c r="E18" s="237"/>
      <c r="F18" s="199"/>
      <c r="G18" s="199"/>
      <c r="H18" s="199"/>
      <c r="I18" s="199"/>
    </row>
    <row r="19" spans="1:9" ht="15.75" x14ac:dyDescent="0.2">
      <c r="A19" s="235"/>
      <c r="B19" s="247" t="s">
        <v>307</v>
      </c>
      <c r="C19" s="248"/>
      <c r="D19" s="248"/>
      <c r="E19" s="248"/>
      <c r="F19" s="227"/>
      <c r="G19" s="227"/>
      <c r="H19" s="227"/>
      <c r="I19" s="227"/>
    </row>
    <row r="20" spans="1:9" x14ac:dyDescent="0.2">
      <c r="A20" s="235"/>
      <c r="B20" s="237"/>
      <c r="C20" s="237"/>
      <c r="D20" s="237"/>
      <c r="E20" s="237"/>
      <c r="F20" s="199"/>
      <c r="G20" s="199"/>
      <c r="H20" s="199"/>
      <c r="I20" s="199"/>
    </row>
    <row r="21" spans="1:9" ht="24" x14ac:dyDescent="0.2">
      <c r="A21" s="235"/>
      <c r="B21" s="231" t="s">
        <v>305</v>
      </c>
      <c r="C21" s="236" t="s">
        <v>45</v>
      </c>
      <c r="D21" s="236" t="s">
        <v>306</v>
      </c>
      <c r="E21" s="237"/>
      <c r="F21" s="199"/>
      <c r="G21" s="199"/>
      <c r="H21" s="199"/>
      <c r="I21" s="199"/>
    </row>
    <row r="22" spans="1:9" ht="12" x14ac:dyDescent="0.2">
      <c r="A22" s="235"/>
      <c r="B22" s="249" t="s">
        <v>251</v>
      </c>
      <c r="C22" s="240">
        <v>227291391</v>
      </c>
      <c r="D22" s="250">
        <v>4672916512.46</v>
      </c>
      <c r="E22" s="237"/>
      <c r="F22" s="199"/>
      <c r="G22" s="199"/>
      <c r="H22" s="199"/>
      <c r="I22" s="199"/>
    </row>
    <row r="23" spans="1:9" ht="12" x14ac:dyDescent="0.2">
      <c r="A23" s="235"/>
      <c r="B23" s="249" t="s">
        <v>252</v>
      </c>
      <c r="C23" s="240">
        <v>60933085</v>
      </c>
      <c r="D23" s="250">
        <v>1844640899.5799999</v>
      </c>
      <c r="E23" s="237"/>
      <c r="F23" s="199"/>
      <c r="G23" s="199"/>
      <c r="H23" s="199"/>
      <c r="I23" s="199"/>
    </row>
    <row r="24" spans="1:9" ht="12" x14ac:dyDescent="0.2">
      <c r="A24" s="235"/>
      <c r="B24" s="249" t="s">
        <v>253</v>
      </c>
      <c r="C24" s="240">
        <v>30383263</v>
      </c>
      <c r="D24" s="250">
        <v>788683566.11000001</v>
      </c>
      <c r="E24" s="237"/>
      <c r="F24" s="199"/>
      <c r="G24" s="199"/>
      <c r="H24" s="199"/>
      <c r="I24" s="199"/>
    </row>
    <row r="25" spans="1:9" ht="12" x14ac:dyDescent="0.2">
      <c r="A25" s="235"/>
      <c r="B25" s="249" t="s">
        <v>250</v>
      </c>
      <c r="C25" s="240">
        <v>24140325</v>
      </c>
      <c r="D25" s="250">
        <v>771449433.94999993</v>
      </c>
      <c r="E25" s="237"/>
      <c r="F25" s="199"/>
      <c r="G25" s="199"/>
      <c r="H25" s="199"/>
      <c r="I25" s="199"/>
    </row>
    <row r="26" spans="1:9" ht="20.25" x14ac:dyDescent="0.2">
      <c r="A26" s="235"/>
      <c r="B26" s="249" t="s">
        <v>254</v>
      </c>
      <c r="C26" s="240">
        <v>27271408</v>
      </c>
      <c r="D26" s="250">
        <v>632531472.88000011</v>
      </c>
      <c r="E26" s="237"/>
      <c r="F26" s="199"/>
      <c r="G26" s="199"/>
      <c r="H26" s="229"/>
      <c r="I26" s="199"/>
    </row>
    <row r="27" spans="1:9" ht="12" x14ac:dyDescent="0.2">
      <c r="A27" s="235"/>
      <c r="B27" s="249" t="s">
        <v>247</v>
      </c>
      <c r="C27" s="240">
        <v>24566836</v>
      </c>
      <c r="D27" s="250">
        <v>615328543.5</v>
      </c>
      <c r="E27" s="237"/>
      <c r="F27" s="199"/>
      <c r="G27" s="199"/>
      <c r="H27" s="199"/>
      <c r="I27" s="199"/>
    </row>
    <row r="28" spans="1:9" ht="12" x14ac:dyDescent="0.2">
      <c r="A28" s="235"/>
      <c r="B28" s="249" t="s">
        <v>262</v>
      </c>
      <c r="C28" s="240">
        <v>3728956</v>
      </c>
      <c r="D28" s="250">
        <v>448887088.53999996</v>
      </c>
      <c r="E28" s="237"/>
      <c r="F28" s="199"/>
      <c r="G28" s="199"/>
      <c r="H28" s="199"/>
      <c r="I28" s="199"/>
    </row>
    <row r="29" spans="1:9" ht="12" x14ac:dyDescent="0.2">
      <c r="A29" s="235"/>
      <c r="B29" s="249" t="s">
        <v>255</v>
      </c>
      <c r="C29" s="240">
        <v>21074991</v>
      </c>
      <c r="D29" s="250">
        <v>412239784.00999993</v>
      </c>
      <c r="E29" s="237"/>
      <c r="F29" s="199"/>
      <c r="G29" s="199"/>
      <c r="H29" s="199"/>
      <c r="I29" s="199"/>
    </row>
    <row r="30" spans="1:9" ht="12" x14ac:dyDescent="0.2">
      <c r="A30" s="235"/>
      <c r="B30" s="249" t="s">
        <v>261</v>
      </c>
      <c r="C30" s="240">
        <v>2998439</v>
      </c>
      <c r="D30" s="250">
        <v>275082742.73000002</v>
      </c>
      <c r="E30" s="237"/>
      <c r="F30" s="199"/>
      <c r="G30" s="199"/>
      <c r="H30" s="199"/>
      <c r="I30" s="199"/>
    </row>
    <row r="31" spans="1:9" ht="12" x14ac:dyDescent="0.2">
      <c r="A31" s="235"/>
      <c r="B31" s="251"/>
      <c r="C31" s="252"/>
      <c r="D31" s="253"/>
      <c r="E31" s="237"/>
      <c r="F31" s="199"/>
      <c r="G31" s="199"/>
      <c r="H31" s="199"/>
      <c r="I31" s="199"/>
    </row>
    <row r="32" spans="1:9" x14ac:dyDescent="0.2">
      <c r="A32" s="235"/>
      <c r="B32" s="235" t="s">
        <v>359</v>
      </c>
      <c r="C32" s="246"/>
      <c r="D32" s="246"/>
      <c r="E32" s="235"/>
    </row>
    <row r="33" spans="1:5" ht="12" x14ac:dyDescent="0.2">
      <c r="A33" s="235"/>
      <c r="B33" s="242" t="s">
        <v>2</v>
      </c>
      <c r="C33" s="235"/>
      <c r="D33" s="235"/>
      <c r="E33" s="235"/>
    </row>
    <row r="34" spans="1:5" ht="12" x14ac:dyDescent="0.2">
      <c r="B34" s="212"/>
    </row>
  </sheetData>
  <pageMargins left="0.25" right="0.25" top="0.75" bottom="0.75" header="0.3" footer="0.3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L78"/>
  <sheetViews>
    <sheetView showGridLines="0" topLeftCell="A46" zoomScale="112" zoomScaleNormal="112" workbookViewId="0">
      <selection activeCell="M62" sqref="M62"/>
    </sheetView>
  </sheetViews>
  <sheetFormatPr defaultColWidth="9.33203125" defaultRowHeight="12.95" customHeight="1" x14ac:dyDescent="0.2"/>
  <cols>
    <col min="1" max="1" width="2.83203125" style="150" customWidth="1"/>
    <col min="2" max="2" width="15.33203125" style="150" customWidth="1"/>
    <col min="3" max="3" width="28.33203125" style="150" customWidth="1"/>
    <col min="4" max="4" width="28.83203125" style="150" customWidth="1"/>
    <col min="5" max="5" width="13.5" style="150" customWidth="1"/>
    <col min="6" max="6" width="17.1640625" style="150" customWidth="1"/>
    <col min="7" max="10" width="9.33203125" style="150"/>
    <col min="11" max="11" width="13.5" style="150" bestFit="1" customWidth="1"/>
    <col min="12" max="12" width="13.83203125" style="150" bestFit="1" customWidth="1"/>
    <col min="13" max="13" width="18.6640625" style="150" customWidth="1"/>
    <col min="14" max="16384" width="9.33203125" style="150"/>
  </cols>
  <sheetData>
    <row r="2" spans="2:4" ht="15.75" x14ac:dyDescent="0.25">
      <c r="B2" s="39" t="s">
        <v>372</v>
      </c>
    </row>
    <row r="3" spans="2:4" ht="12.95" customHeight="1" x14ac:dyDescent="0.2">
      <c r="B3" s="150" t="s">
        <v>231</v>
      </c>
    </row>
    <row r="5" spans="2:4" ht="49.5" customHeight="1" x14ac:dyDescent="0.2">
      <c r="B5" s="279" t="s">
        <v>1</v>
      </c>
      <c r="C5" s="76" t="s">
        <v>97</v>
      </c>
      <c r="D5" s="76" t="s">
        <v>98</v>
      </c>
    </row>
    <row r="6" spans="2:4" ht="12.95" customHeight="1" x14ac:dyDescent="0.2">
      <c r="B6" s="19">
        <v>44197</v>
      </c>
      <c r="C6" s="7">
        <v>6071394</v>
      </c>
      <c r="D6" s="7">
        <v>765681119.38416612</v>
      </c>
    </row>
    <row r="7" spans="2:4" ht="12.95" customHeight="1" x14ac:dyDescent="0.2">
      <c r="B7" s="19">
        <v>44228</v>
      </c>
      <c r="C7" s="7">
        <v>6670440</v>
      </c>
      <c r="D7" s="7">
        <v>834385068.6840533</v>
      </c>
    </row>
    <row r="8" spans="2:4" ht="12.95" customHeight="1" x14ac:dyDescent="0.2">
      <c r="B8" s="19">
        <v>44256</v>
      </c>
      <c r="C8" s="7">
        <v>7995898</v>
      </c>
      <c r="D8" s="7">
        <v>962226839.07359469</v>
      </c>
    </row>
    <row r="9" spans="2:4" ht="12.95" customHeight="1" x14ac:dyDescent="0.2">
      <c r="B9" s="19">
        <v>44287</v>
      </c>
      <c r="C9" s="7">
        <v>7454496</v>
      </c>
      <c r="D9" s="7">
        <v>901893364.1250248</v>
      </c>
    </row>
    <row r="10" spans="2:4" ht="12.95" customHeight="1" x14ac:dyDescent="0.2">
      <c r="B10" s="19">
        <v>44317</v>
      </c>
      <c r="C10" s="7">
        <v>8381100</v>
      </c>
      <c r="D10" s="7">
        <v>994481616.69652927</v>
      </c>
    </row>
    <row r="11" spans="2:4" ht="12.95" customHeight="1" x14ac:dyDescent="0.2">
      <c r="B11" s="19">
        <v>44348</v>
      </c>
      <c r="C11" s="7">
        <v>8413200</v>
      </c>
      <c r="D11" s="7">
        <v>994359404.60548139</v>
      </c>
    </row>
    <row r="12" spans="2:4" ht="12.95" customHeight="1" x14ac:dyDescent="0.2">
      <c r="B12" s="40">
        <v>44378</v>
      </c>
      <c r="C12" s="7">
        <v>8520486</v>
      </c>
      <c r="D12" s="7">
        <v>1049685541.0445285</v>
      </c>
    </row>
    <row r="13" spans="2:4" ht="12.95" customHeight="1" x14ac:dyDescent="0.2">
      <c r="B13" s="19">
        <v>44409</v>
      </c>
      <c r="C13" s="7">
        <v>8072612</v>
      </c>
      <c r="D13" s="7">
        <v>995165859.71199143</v>
      </c>
    </row>
    <row r="14" spans="2:4" ht="12.95" customHeight="1" x14ac:dyDescent="0.2">
      <c r="B14" s="19">
        <v>44440</v>
      </c>
      <c r="C14" s="7">
        <v>8215822</v>
      </c>
      <c r="D14" s="7">
        <v>982851876.83323371</v>
      </c>
    </row>
    <row r="15" spans="2:4" ht="12.95" customHeight="1" x14ac:dyDescent="0.2">
      <c r="B15" s="19">
        <v>44470</v>
      </c>
      <c r="C15" s="7">
        <v>8211879</v>
      </c>
      <c r="D15" s="7">
        <v>978930383.96708465</v>
      </c>
    </row>
    <row r="16" spans="2:4" ht="12.95" customHeight="1" x14ac:dyDescent="0.2">
      <c r="B16" s="19">
        <v>44501</v>
      </c>
      <c r="C16" s="7">
        <v>7650313</v>
      </c>
      <c r="D16" s="7">
        <v>933078938.74842381</v>
      </c>
    </row>
    <row r="17" spans="2:12" ht="12.95" customHeight="1" x14ac:dyDescent="0.2">
      <c r="B17" s="19">
        <v>44531</v>
      </c>
      <c r="C17" s="7">
        <v>8496267</v>
      </c>
      <c r="D17" s="7">
        <v>1050412649.4127015</v>
      </c>
    </row>
    <row r="18" spans="2:12" ht="12.95" customHeight="1" x14ac:dyDescent="0.2">
      <c r="B18" s="19">
        <v>44562</v>
      </c>
      <c r="C18" s="7">
        <v>7118999</v>
      </c>
      <c r="D18" s="7">
        <v>851593642.04658568</v>
      </c>
    </row>
    <row r="19" spans="2:12" ht="12.95" customHeight="1" x14ac:dyDescent="0.2">
      <c r="B19" s="19">
        <v>44593</v>
      </c>
      <c r="C19" s="7">
        <v>7339517</v>
      </c>
      <c r="D19" s="7">
        <v>889638819.43061912</v>
      </c>
    </row>
    <row r="20" spans="2:12" ht="12.95" customHeight="1" x14ac:dyDescent="0.2">
      <c r="B20" s="19">
        <v>44621</v>
      </c>
      <c r="C20" s="7">
        <v>8173478</v>
      </c>
      <c r="D20" s="7">
        <v>999701454.24381173</v>
      </c>
    </row>
    <row r="21" spans="2:12" ht="12.95" customHeight="1" x14ac:dyDescent="0.2">
      <c r="B21" s="19">
        <v>44652</v>
      </c>
      <c r="C21" s="7">
        <v>8119987</v>
      </c>
      <c r="D21" s="7">
        <v>988898822.08507526</v>
      </c>
    </row>
    <row r="22" spans="2:12" ht="12.95" customHeight="1" x14ac:dyDescent="0.2">
      <c r="B22" s="19">
        <v>44682</v>
      </c>
      <c r="C22" s="7">
        <v>8871814</v>
      </c>
      <c r="D22" s="7">
        <v>1064227738.801513</v>
      </c>
    </row>
    <row r="23" spans="2:12" ht="12.95" customHeight="1" x14ac:dyDescent="0.2">
      <c r="B23" s="19">
        <v>44713</v>
      </c>
      <c r="C23" s="7">
        <v>8486384</v>
      </c>
      <c r="D23" s="7">
        <v>1046092477.1384962</v>
      </c>
    </row>
    <row r="24" spans="2:12" ht="12.95" customHeight="1" x14ac:dyDescent="0.25">
      <c r="B24" s="40">
        <v>44743</v>
      </c>
      <c r="C24" s="7">
        <v>8392018</v>
      </c>
      <c r="D24" s="7">
        <v>1073305716.5040811</v>
      </c>
      <c r="F24" s="165"/>
      <c r="G24" s="165"/>
      <c r="H24" s="165"/>
    </row>
    <row r="25" spans="2:12" ht="12.95" customHeight="1" x14ac:dyDescent="0.2">
      <c r="B25" s="19">
        <v>44774</v>
      </c>
      <c r="C25" s="7">
        <v>8136133</v>
      </c>
      <c r="D25" s="7">
        <v>1026483423.1866746</v>
      </c>
    </row>
    <row r="26" spans="2:12" ht="12.95" customHeight="1" x14ac:dyDescent="0.2">
      <c r="B26" s="19">
        <v>44805</v>
      </c>
      <c r="C26" s="7">
        <v>8107358</v>
      </c>
      <c r="D26" s="7">
        <v>1006719829.7166368</v>
      </c>
    </row>
    <row r="27" spans="2:12" ht="12.95" customHeight="1" x14ac:dyDescent="0.2">
      <c r="B27" s="19">
        <v>44835</v>
      </c>
      <c r="C27" s="7">
        <v>8594404</v>
      </c>
      <c r="D27" s="7">
        <v>1025891823.3459419</v>
      </c>
    </row>
    <row r="28" spans="2:12" ht="12.95" customHeight="1" x14ac:dyDescent="0.2">
      <c r="B28" s="19">
        <v>44866</v>
      </c>
      <c r="C28" s="7">
        <v>7806304</v>
      </c>
      <c r="D28" s="7">
        <v>948865744.90676212</v>
      </c>
    </row>
    <row r="29" spans="2:12" ht="12.95" customHeight="1" x14ac:dyDescent="0.2">
      <c r="B29" s="19">
        <v>44896</v>
      </c>
      <c r="C29" s="7">
        <v>7575347</v>
      </c>
      <c r="D29" s="7">
        <v>936450773.64125025</v>
      </c>
    </row>
    <row r="30" spans="2:12" ht="12.95" customHeight="1" x14ac:dyDescent="0.2">
      <c r="B30" s="19">
        <v>44927</v>
      </c>
      <c r="C30" s="7">
        <v>6796523</v>
      </c>
      <c r="D30" s="7">
        <v>796158544</v>
      </c>
    </row>
    <row r="31" spans="2:12" ht="12.95" customHeight="1" x14ac:dyDescent="0.2">
      <c r="B31" s="19">
        <v>44958</v>
      </c>
      <c r="C31" s="7">
        <v>6992304</v>
      </c>
      <c r="D31" s="7">
        <v>844325769</v>
      </c>
    </row>
    <row r="32" spans="2:12" ht="12.95" customHeight="1" x14ac:dyDescent="0.2">
      <c r="B32" s="19">
        <v>44986</v>
      </c>
      <c r="C32" s="7">
        <v>8005317</v>
      </c>
      <c r="D32" s="7">
        <v>979922399</v>
      </c>
      <c r="K32" s="7"/>
      <c r="L32" s="7"/>
    </row>
    <row r="33" spans="2:12" ht="12.95" customHeight="1" x14ac:dyDescent="0.2">
      <c r="B33" s="19">
        <v>45017</v>
      </c>
      <c r="C33" s="7">
        <v>7773874</v>
      </c>
      <c r="D33" s="7">
        <v>1002481225</v>
      </c>
      <c r="K33" s="7"/>
      <c r="L33" s="7"/>
    </row>
    <row r="34" spans="2:12" ht="12.95" customHeight="1" x14ac:dyDescent="0.2">
      <c r="B34" s="19">
        <v>45047</v>
      </c>
      <c r="C34" s="7">
        <v>8230212</v>
      </c>
      <c r="D34" s="7">
        <v>1073320577</v>
      </c>
      <c r="K34" s="7"/>
      <c r="L34" s="7"/>
    </row>
    <row r="35" spans="2:12" ht="12.95" customHeight="1" x14ac:dyDescent="0.2">
      <c r="B35" s="19">
        <v>45078</v>
      </c>
      <c r="C35" s="7">
        <v>8070933</v>
      </c>
      <c r="D35" s="7">
        <v>1075110943</v>
      </c>
      <c r="K35" s="7"/>
      <c r="L35" s="7"/>
    </row>
    <row r="36" spans="2:12" ht="12.95" customHeight="1" x14ac:dyDescent="0.2">
      <c r="B36" s="19">
        <v>45108</v>
      </c>
      <c r="C36" s="7">
        <v>7806562</v>
      </c>
      <c r="D36" s="7">
        <v>1085126128</v>
      </c>
      <c r="K36" s="7"/>
      <c r="L36" s="7"/>
    </row>
    <row r="37" spans="2:12" ht="12.95" customHeight="1" x14ac:dyDescent="0.2">
      <c r="B37" s="19">
        <v>45139</v>
      </c>
      <c r="C37" s="7">
        <v>7629652</v>
      </c>
      <c r="D37" s="7">
        <v>1074589939</v>
      </c>
    </row>
    <row r="38" spans="2:12" ht="12.95" customHeight="1" x14ac:dyDescent="0.2">
      <c r="B38" s="19">
        <v>45170</v>
      </c>
      <c r="C38" s="7">
        <v>7887845</v>
      </c>
      <c r="D38" s="7">
        <v>1096291222</v>
      </c>
    </row>
    <row r="39" spans="2:12" ht="12.95" customHeight="1" x14ac:dyDescent="0.2">
      <c r="B39" s="19">
        <v>45200</v>
      </c>
      <c r="C39" s="7">
        <v>8184642</v>
      </c>
      <c r="D39" s="7">
        <v>1123709123</v>
      </c>
    </row>
    <row r="40" spans="2:12" ht="12.95" customHeight="1" x14ac:dyDescent="0.2">
      <c r="B40" s="19">
        <v>45231</v>
      </c>
      <c r="C40" s="7">
        <v>7466383</v>
      </c>
      <c r="D40" s="7">
        <v>1052290415</v>
      </c>
      <c r="K40" s="7"/>
      <c r="L40" s="7"/>
    </row>
    <row r="41" spans="2:12" ht="12.95" customHeight="1" x14ac:dyDescent="0.2">
      <c r="B41" s="19">
        <v>45261</v>
      </c>
      <c r="C41" s="7">
        <v>8267524</v>
      </c>
      <c r="D41" s="7">
        <v>1203334511</v>
      </c>
      <c r="E41" s="7"/>
      <c r="F41" s="44"/>
      <c r="G41" s="44"/>
      <c r="K41" s="7"/>
      <c r="L41" s="7"/>
    </row>
    <row r="42" spans="2:12" ht="12.95" customHeight="1" x14ac:dyDescent="0.2">
      <c r="B42" s="19">
        <v>45292</v>
      </c>
      <c r="C42" s="7">
        <v>7043801</v>
      </c>
      <c r="D42" s="7">
        <v>997780239</v>
      </c>
      <c r="E42" s="7"/>
      <c r="F42" s="44"/>
      <c r="G42" s="44"/>
      <c r="K42" s="7"/>
      <c r="L42" s="7"/>
    </row>
    <row r="43" spans="2:12" ht="12.95" customHeight="1" x14ac:dyDescent="0.2">
      <c r="B43" s="19">
        <v>45323</v>
      </c>
      <c r="C43" s="7">
        <v>7378656</v>
      </c>
      <c r="D43" s="7">
        <v>1042319286</v>
      </c>
      <c r="E43" s="7"/>
      <c r="F43" s="44"/>
      <c r="G43" s="44"/>
      <c r="K43" s="7"/>
      <c r="L43" s="7"/>
    </row>
    <row r="44" spans="2:12" ht="12.95" customHeight="1" x14ac:dyDescent="0.2">
      <c r="B44" s="19">
        <v>45352</v>
      </c>
      <c r="C44" s="7">
        <v>8138660</v>
      </c>
      <c r="D44" s="7">
        <v>1143719828</v>
      </c>
      <c r="E44" s="7"/>
      <c r="F44" s="44"/>
      <c r="G44" s="44"/>
      <c r="K44" s="7"/>
      <c r="L44" s="7"/>
    </row>
    <row r="45" spans="2:12" ht="12.95" customHeight="1" x14ac:dyDescent="0.2">
      <c r="B45" s="19">
        <v>45383</v>
      </c>
      <c r="C45" s="7">
        <v>7786452</v>
      </c>
      <c r="D45" s="7">
        <v>1144089490</v>
      </c>
      <c r="E45" s="7"/>
      <c r="F45" s="44"/>
      <c r="G45" s="44"/>
    </row>
    <row r="46" spans="2:12" ht="12.95" customHeight="1" x14ac:dyDescent="0.2">
      <c r="B46" s="19">
        <v>45413</v>
      </c>
      <c r="C46" s="7">
        <v>8278688</v>
      </c>
      <c r="D46" s="7">
        <v>1236511289</v>
      </c>
      <c r="E46" s="7"/>
      <c r="F46" s="44"/>
      <c r="G46" s="44"/>
    </row>
    <row r="47" spans="2:12" ht="12.95" customHeight="1" x14ac:dyDescent="0.2">
      <c r="B47" s="19">
        <v>45444</v>
      </c>
      <c r="C47" s="7">
        <v>7914248</v>
      </c>
      <c r="D47" s="7">
        <v>1198428009</v>
      </c>
      <c r="E47" s="7"/>
      <c r="F47" s="44"/>
      <c r="G47" s="44"/>
    </row>
    <row r="48" spans="2:12" ht="12.95" customHeight="1" x14ac:dyDescent="0.2">
      <c r="B48" s="19">
        <v>45474</v>
      </c>
      <c r="C48" s="7">
        <v>7942003</v>
      </c>
      <c r="D48" s="7">
        <v>1260269166</v>
      </c>
      <c r="E48" s="7"/>
      <c r="F48" s="44"/>
      <c r="G48" s="44"/>
    </row>
    <row r="49" spans="2:8" ht="12.95" customHeight="1" x14ac:dyDescent="0.2">
      <c r="B49" s="19">
        <v>45505</v>
      </c>
      <c r="C49" s="7">
        <v>7564424</v>
      </c>
      <c r="D49" s="7">
        <v>1205968198</v>
      </c>
      <c r="E49" s="7"/>
      <c r="F49" s="7"/>
      <c r="G49" s="44"/>
    </row>
    <row r="50" spans="2:8" ht="12.95" customHeight="1" x14ac:dyDescent="0.2">
      <c r="B50" s="19">
        <v>45536</v>
      </c>
      <c r="C50" s="7">
        <v>7516482</v>
      </c>
      <c r="D50" s="7">
        <v>1193229377</v>
      </c>
      <c r="E50" s="7"/>
      <c r="F50" s="7"/>
      <c r="G50" s="44"/>
    </row>
    <row r="51" spans="2:8" ht="12.95" customHeight="1" x14ac:dyDescent="0.2">
      <c r="B51" s="19">
        <v>45566</v>
      </c>
      <c r="C51" s="7">
        <v>8133766</v>
      </c>
      <c r="D51" s="7">
        <v>1265827776</v>
      </c>
      <c r="E51" s="7"/>
      <c r="F51" s="7"/>
      <c r="G51" s="44"/>
    </row>
    <row r="52" spans="2:8" ht="12.95" customHeight="1" x14ac:dyDescent="0.2">
      <c r="B52" s="19">
        <v>45597</v>
      </c>
      <c r="C52" s="7">
        <v>7361538</v>
      </c>
      <c r="D52" s="7">
        <v>1176376425</v>
      </c>
      <c r="E52" s="7"/>
      <c r="F52" s="7"/>
      <c r="G52" s="44"/>
    </row>
    <row r="53" spans="2:8" ht="12.95" customHeight="1" x14ac:dyDescent="0.2">
      <c r="B53" s="19">
        <v>45627</v>
      </c>
      <c r="C53" s="7">
        <v>8056647</v>
      </c>
      <c r="D53" s="7">
        <v>1326444688</v>
      </c>
      <c r="E53" s="7"/>
      <c r="F53" s="7"/>
      <c r="G53" s="7"/>
      <c r="H53" s="50"/>
    </row>
    <row r="54" spans="2:8" ht="12.95" customHeight="1" x14ac:dyDescent="0.2">
      <c r="B54" s="19">
        <v>45658</v>
      </c>
      <c r="C54" s="7">
        <v>6854012</v>
      </c>
      <c r="D54" s="7">
        <v>1093478873</v>
      </c>
      <c r="E54" s="7"/>
      <c r="F54" s="7"/>
      <c r="G54" s="7"/>
      <c r="H54" s="50"/>
    </row>
    <row r="55" spans="2:8" ht="12.95" customHeight="1" x14ac:dyDescent="0.2">
      <c r="B55" s="19">
        <v>45689</v>
      </c>
      <c r="C55" s="7">
        <v>6794181</v>
      </c>
      <c r="D55" s="7">
        <v>1093413876</v>
      </c>
      <c r="E55" s="7"/>
      <c r="F55" s="7"/>
      <c r="G55" s="7"/>
      <c r="H55" s="50"/>
    </row>
    <row r="56" spans="2:8" ht="12.95" customHeight="1" x14ac:dyDescent="0.2">
      <c r="B56" s="19">
        <v>45717</v>
      </c>
      <c r="C56" s="7">
        <v>7564686</v>
      </c>
      <c r="D56" s="7">
        <v>1212804351</v>
      </c>
      <c r="E56" s="7"/>
      <c r="F56" s="7"/>
      <c r="G56" s="7"/>
      <c r="H56" s="50"/>
    </row>
    <row r="57" spans="2:8" ht="12.95" customHeight="1" x14ac:dyDescent="0.2">
      <c r="B57" s="19">
        <v>45748</v>
      </c>
      <c r="C57" s="7">
        <v>7758702</v>
      </c>
      <c r="D57" s="7">
        <v>1281078437</v>
      </c>
      <c r="E57" s="7"/>
      <c r="F57" s="7"/>
      <c r="G57" s="7"/>
      <c r="H57" s="50"/>
    </row>
    <row r="58" spans="2:8" ht="12.95" customHeight="1" x14ac:dyDescent="0.2">
      <c r="B58" s="19">
        <v>45778</v>
      </c>
      <c r="C58" s="7">
        <v>8027591</v>
      </c>
      <c r="D58" s="7">
        <v>1362202837</v>
      </c>
      <c r="E58" s="7"/>
      <c r="F58" s="7"/>
      <c r="G58" s="7"/>
      <c r="H58" s="50"/>
    </row>
    <row r="59" spans="2:8" ht="12.95" customHeight="1" x14ac:dyDescent="0.2">
      <c r="B59" s="19">
        <v>45809</v>
      </c>
      <c r="C59" s="7">
        <v>7682333</v>
      </c>
      <c r="D59" s="7">
        <v>1326029827</v>
      </c>
      <c r="E59" s="7"/>
      <c r="F59" s="7"/>
      <c r="G59" s="7"/>
      <c r="H59" s="50"/>
    </row>
    <row r="60" spans="2:8" ht="12.95" customHeight="1" x14ac:dyDescent="0.2">
      <c r="B60" s="19">
        <v>45839</v>
      </c>
      <c r="C60" s="7">
        <v>7641300</v>
      </c>
      <c r="D60" s="7">
        <v>1353934157</v>
      </c>
      <c r="E60" s="7"/>
      <c r="F60" s="7"/>
      <c r="G60" s="7"/>
      <c r="H60" s="50"/>
    </row>
    <row r="61" spans="2:8" ht="12.95" customHeight="1" x14ac:dyDescent="0.2">
      <c r="B61" s="19">
        <v>45870</v>
      </c>
      <c r="C61" s="7">
        <v>7277141</v>
      </c>
      <c r="D61" s="7">
        <v>1288633002</v>
      </c>
      <c r="E61" s="7"/>
      <c r="F61" s="7"/>
      <c r="G61" s="7"/>
      <c r="H61" s="50"/>
    </row>
    <row r="62" spans="2:8" ht="12.95" customHeight="1" x14ac:dyDescent="0.2">
      <c r="B62" s="19">
        <v>45901</v>
      </c>
      <c r="C62" s="7">
        <v>7469585</v>
      </c>
      <c r="D62" s="7">
        <v>1321140558</v>
      </c>
      <c r="E62" s="7"/>
      <c r="F62" s="7"/>
      <c r="G62" s="7"/>
      <c r="H62" s="50"/>
    </row>
    <row r="63" spans="2:8" ht="12.95" customHeight="1" x14ac:dyDescent="0.2">
      <c r="B63" s="19">
        <v>45931</v>
      </c>
      <c r="C63" s="7">
        <v>7722526</v>
      </c>
      <c r="D63" s="7">
        <v>1361831178</v>
      </c>
      <c r="E63" s="7"/>
      <c r="F63" s="7"/>
      <c r="G63" s="7"/>
      <c r="H63" s="50"/>
    </row>
    <row r="64" spans="2:8" ht="12.95" customHeight="1" x14ac:dyDescent="0.2">
      <c r="B64" s="19">
        <v>45962</v>
      </c>
      <c r="C64" s="7">
        <v>6936924</v>
      </c>
      <c r="D64" s="7">
        <v>1229083470</v>
      </c>
      <c r="E64" s="7"/>
      <c r="F64" s="7"/>
      <c r="G64" s="7"/>
      <c r="H64" s="50"/>
    </row>
    <row r="65" spans="2:8" ht="12.95" customHeight="1" x14ac:dyDescent="0.2">
      <c r="B65" s="117">
        <v>45992</v>
      </c>
      <c r="C65" s="24">
        <v>7874256</v>
      </c>
      <c r="D65" s="24">
        <v>1442674994</v>
      </c>
      <c r="E65" s="7"/>
      <c r="F65" s="7"/>
      <c r="G65" s="7"/>
      <c r="H65" s="50"/>
    </row>
    <row r="66" spans="2:8" ht="12.95" customHeight="1" x14ac:dyDescent="0.2">
      <c r="C66" s="7"/>
      <c r="D66" s="7"/>
    </row>
    <row r="67" spans="2:8" ht="12.95" customHeight="1" x14ac:dyDescent="0.2">
      <c r="B67" s="150" t="s">
        <v>182</v>
      </c>
    </row>
    <row r="68" spans="2:8" ht="12.95" customHeight="1" x14ac:dyDescent="0.2">
      <c r="B68" s="150" t="s">
        <v>2</v>
      </c>
      <c r="C68" s="7"/>
      <c r="D68" s="7"/>
    </row>
    <row r="69" spans="2:8" ht="12.95" customHeight="1" x14ac:dyDescent="0.2">
      <c r="C69" s="7"/>
      <c r="D69" s="7"/>
    </row>
    <row r="70" spans="2:8" ht="12.95" customHeight="1" x14ac:dyDescent="0.2">
      <c r="C70" s="47"/>
      <c r="D70" s="47"/>
    </row>
    <row r="72" spans="2:8" ht="12.95" customHeight="1" x14ac:dyDescent="0.2">
      <c r="C72" s="269"/>
      <c r="D72" s="269"/>
    </row>
    <row r="73" spans="2:8" ht="12.95" customHeight="1" x14ac:dyDescent="0.2">
      <c r="C73" s="269"/>
      <c r="D73" s="269"/>
    </row>
    <row r="74" spans="2:8" ht="12.95" customHeight="1" x14ac:dyDescent="0.2">
      <c r="C74" s="47"/>
      <c r="D74" s="47"/>
    </row>
    <row r="75" spans="2:8" ht="12.95" customHeight="1" x14ac:dyDescent="0.2">
      <c r="C75" s="273"/>
      <c r="D75" s="273"/>
    </row>
    <row r="76" spans="2:8" ht="12.95" customHeight="1" x14ac:dyDescent="0.2">
      <c r="C76" s="269"/>
      <c r="D76" s="269"/>
    </row>
    <row r="77" spans="2:8" ht="12.95" customHeight="1" x14ac:dyDescent="0.2">
      <c r="C77" s="47"/>
      <c r="D77" s="47"/>
    </row>
    <row r="78" spans="2:8" ht="12.95" customHeight="1" x14ac:dyDescent="0.2">
      <c r="C78" s="269"/>
      <c r="D78" s="269"/>
    </row>
  </sheetData>
  <pageMargins left="0.25" right="0.25" top="0.75" bottom="0.75" header="0.3" footer="0.3"/>
  <pageSetup paperSize="9" scale="5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I20"/>
  <sheetViews>
    <sheetView showGridLines="0" zoomScale="145" zoomScaleNormal="145" workbookViewId="0">
      <selection activeCell="E21" sqref="E21"/>
    </sheetView>
  </sheetViews>
  <sheetFormatPr defaultColWidth="9.33203125" defaultRowHeight="12.95" customHeight="1" x14ac:dyDescent="0.2"/>
  <cols>
    <col min="1" max="1" width="2.83203125" style="150" customWidth="1"/>
    <col min="2" max="2" width="24.1640625" style="150" customWidth="1"/>
    <col min="3" max="5" width="21.83203125" style="150" customWidth="1"/>
    <col min="6" max="6" width="7.5" style="150" customWidth="1"/>
    <col min="7" max="7" width="9.5" style="150" customWidth="1"/>
    <col min="8" max="8" width="11.5" style="150" customWidth="1"/>
    <col min="9" max="9" width="16.83203125" style="150" customWidth="1"/>
    <col min="10" max="10" width="19" style="150" customWidth="1"/>
    <col min="11" max="16384" width="9.33203125" style="150"/>
  </cols>
  <sheetData>
    <row r="2" spans="2:9" ht="15.75" x14ac:dyDescent="0.25">
      <c r="B2" s="39" t="s">
        <v>263</v>
      </c>
    </row>
    <row r="3" spans="2:9" ht="12.95" customHeight="1" x14ac:dyDescent="0.2">
      <c r="B3" s="150" t="s">
        <v>231</v>
      </c>
    </row>
    <row r="5" spans="2:9" ht="46.5" customHeight="1" x14ac:dyDescent="0.2">
      <c r="B5" s="4" t="s">
        <v>55</v>
      </c>
      <c r="C5" s="76" t="s">
        <v>74</v>
      </c>
      <c r="D5" s="76" t="s">
        <v>75</v>
      </c>
      <c r="E5" s="76" t="s">
        <v>76</v>
      </c>
    </row>
    <row r="6" spans="2:9" ht="12.95" customHeight="1" x14ac:dyDescent="0.2">
      <c r="B6" s="150" t="s">
        <v>58</v>
      </c>
      <c r="C6" s="298">
        <v>86537021</v>
      </c>
      <c r="D6" s="298">
        <v>14882239765</v>
      </c>
      <c r="E6" s="7">
        <f>D6/C6</f>
        <v>171.97541113646608</v>
      </c>
      <c r="F6" s="50"/>
      <c r="G6" s="47"/>
      <c r="H6" s="47"/>
      <c r="I6" s="47"/>
    </row>
    <row r="7" spans="2:9" ht="12.95" customHeight="1" x14ac:dyDescent="0.2">
      <c r="B7" s="150" t="s">
        <v>59</v>
      </c>
      <c r="C7" s="298">
        <v>808436</v>
      </c>
      <c r="D7" s="298">
        <v>128005418</v>
      </c>
      <c r="E7" s="7">
        <f t="shared" ref="E7:E10" si="0">D7/C7</f>
        <v>158.33710769931076</v>
      </c>
      <c r="F7" s="26"/>
      <c r="G7" s="47"/>
      <c r="H7" s="47"/>
    </row>
    <row r="8" spans="2:9" ht="12.95" customHeight="1" x14ac:dyDescent="0.2">
      <c r="B8" s="150" t="s">
        <v>60</v>
      </c>
      <c r="C8" s="298">
        <v>890389</v>
      </c>
      <c r="D8" s="298">
        <v>128033957</v>
      </c>
      <c r="E8" s="7">
        <f t="shared" si="0"/>
        <v>143.7955286958846</v>
      </c>
      <c r="G8" s="47"/>
      <c r="H8" s="47"/>
    </row>
    <row r="9" spans="2:9" ht="12.95" customHeight="1" x14ac:dyDescent="0.2">
      <c r="B9" s="150" t="s">
        <v>61</v>
      </c>
      <c r="C9" s="298">
        <v>529026</v>
      </c>
      <c r="D9" s="298">
        <v>88469210</v>
      </c>
      <c r="E9" s="7">
        <f t="shared" si="0"/>
        <v>167.23036296892781</v>
      </c>
      <c r="G9" s="26"/>
      <c r="H9" s="26"/>
    </row>
    <row r="10" spans="2:9" ht="12.95" customHeight="1" x14ac:dyDescent="0.2">
      <c r="B10" s="150" t="s">
        <v>62</v>
      </c>
      <c r="C10" s="298">
        <v>488609</v>
      </c>
      <c r="D10" s="298">
        <v>70215351</v>
      </c>
      <c r="E10" s="7">
        <f t="shared" si="0"/>
        <v>143.70457973553496</v>
      </c>
      <c r="G10" s="26"/>
      <c r="H10" s="26"/>
    </row>
    <row r="11" spans="2:9" ht="12.95" customHeight="1" x14ac:dyDescent="0.2">
      <c r="B11" s="150" t="s">
        <v>63</v>
      </c>
      <c r="C11" s="298">
        <v>349756</v>
      </c>
      <c r="D11" s="298">
        <v>69341859</v>
      </c>
      <c r="E11" s="7">
        <f>D11/C11</f>
        <v>198.25781115977995</v>
      </c>
      <c r="G11" s="26"/>
      <c r="H11" s="26"/>
    </row>
    <row r="12" spans="2:9" ht="12.95" customHeight="1" x14ac:dyDescent="0.2">
      <c r="B12" s="5" t="s">
        <v>0</v>
      </c>
      <c r="C12" s="11">
        <f>SUM(C6:C11)</f>
        <v>89603237</v>
      </c>
      <c r="D12" s="11">
        <f>SUM(D6:D11)</f>
        <v>15366305560</v>
      </c>
      <c r="E12" s="11">
        <f t="shared" ref="E12" si="1">D12/C12</f>
        <v>171.49275042373748</v>
      </c>
    </row>
    <row r="13" spans="2:9" ht="12.95" customHeight="1" x14ac:dyDescent="0.2">
      <c r="C13" s="69"/>
      <c r="D13" s="69"/>
      <c r="E13" s="7"/>
    </row>
    <row r="14" spans="2:9" ht="12.95" customHeight="1" x14ac:dyDescent="0.2">
      <c r="B14" s="150" t="s">
        <v>360</v>
      </c>
    </row>
    <row r="15" spans="2:9" ht="12.95" customHeight="1" x14ac:dyDescent="0.2">
      <c r="B15" s="150" t="s">
        <v>2</v>
      </c>
      <c r="C15" s="50"/>
      <c r="D15" s="50"/>
    </row>
    <row r="16" spans="2:9" ht="12.95" customHeight="1" x14ac:dyDescent="0.2">
      <c r="C16" s="12"/>
      <c r="D16" s="12"/>
    </row>
    <row r="17" spans="3:5" ht="12.95" customHeight="1" x14ac:dyDescent="0.2">
      <c r="C17" s="50"/>
      <c r="D17" s="50"/>
      <c r="E17" s="213"/>
    </row>
    <row r="18" spans="3:5" ht="12.95" customHeight="1" x14ac:dyDescent="0.2">
      <c r="C18" s="50"/>
      <c r="D18" s="50"/>
    </row>
    <row r="19" spans="3:5" ht="12.95" customHeight="1" x14ac:dyDescent="0.2">
      <c r="C19" s="209"/>
      <c r="D19" s="209"/>
    </row>
    <row r="20" spans="3:5" ht="12.95" customHeight="1" x14ac:dyDescent="0.2">
      <c r="C20" s="7"/>
    </row>
  </sheetData>
  <pageMargins left="0.25" right="0.25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G82"/>
  <sheetViews>
    <sheetView showGridLines="0" topLeftCell="A24" zoomScale="95" zoomScaleNormal="95" workbookViewId="0">
      <selection activeCell="Q38" sqref="Q38"/>
    </sheetView>
  </sheetViews>
  <sheetFormatPr defaultColWidth="9.33203125" defaultRowHeight="12.95" customHeight="1" x14ac:dyDescent="0.2"/>
  <cols>
    <col min="1" max="1" width="2.83203125" style="150" customWidth="1"/>
    <col min="2" max="2" width="15.33203125" style="150" customWidth="1"/>
    <col min="3" max="4" width="29.1640625" style="150" customWidth="1"/>
    <col min="5" max="5" width="9.33203125" style="150"/>
    <col min="6" max="7" width="15.33203125" style="150" bestFit="1" customWidth="1"/>
    <col min="8" max="16384" width="9.33203125" style="150"/>
  </cols>
  <sheetData>
    <row r="2" spans="2:4" ht="15.75" x14ac:dyDescent="0.25">
      <c r="B2" s="39" t="s">
        <v>373</v>
      </c>
    </row>
    <row r="3" spans="2:4" ht="12.95" customHeight="1" x14ac:dyDescent="0.2">
      <c r="B3" s="150" t="s">
        <v>393</v>
      </c>
    </row>
    <row r="5" spans="2:4" ht="33.75" x14ac:dyDescent="0.2">
      <c r="B5" s="279" t="s">
        <v>1</v>
      </c>
      <c r="C5" s="76" t="s">
        <v>99</v>
      </c>
      <c r="D5" s="76" t="s">
        <v>100</v>
      </c>
    </row>
    <row r="6" spans="2:4" ht="12.95" customHeight="1" x14ac:dyDescent="0.2">
      <c r="B6" s="19">
        <v>44197</v>
      </c>
      <c r="C6" s="7">
        <v>458582</v>
      </c>
      <c r="D6" s="7">
        <v>145803401.55285686</v>
      </c>
    </row>
    <row r="7" spans="2:4" ht="12.95" customHeight="1" x14ac:dyDescent="0.2">
      <c r="B7" s="19">
        <v>44228</v>
      </c>
      <c r="C7" s="7">
        <v>466921</v>
      </c>
      <c r="D7" s="7">
        <v>153279470.30327162</v>
      </c>
    </row>
    <row r="8" spans="2:4" ht="12.95" customHeight="1" x14ac:dyDescent="0.2">
      <c r="B8" s="19">
        <v>44256</v>
      </c>
      <c r="C8" s="7">
        <v>539822</v>
      </c>
      <c r="D8" s="7">
        <v>186458690.95494059</v>
      </c>
    </row>
    <row r="9" spans="2:4" ht="12.95" customHeight="1" x14ac:dyDescent="0.2">
      <c r="B9" s="19">
        <v>44287</v>
      </c>
      <c r="C9" s="7">
        <v>511750</v>
      </c>
      <c r="D9" s="7">
        <v>180751598.11533612</v>
      </c>
    </row>
    <row r="10" spans="2:4" ht="12.95" customHeight="1" x14ac:dyDescent="0.2">
      <c r="B10" s="19">
        <v>44317</v>
      </c>
      <c r="C10" s="7">
        <v>528776</v>
      </c>
      <c r="D10" s="7">
        <v>196301185.48012474</v>
      </c>
    </row>
    <row r="11" spans="2:4" ht="12.95" customHeight="1" x14ac:dyDescent="0.2">
      <c r="B11" s="19">
        <v>44348</v>
      </c>
      <c r="C11" s="7">
        <v>526170</v>
      </c>
      <c r="D11" s="7">
        <v>206420104.1874046</v>
      </c>
    </row>
    <row r="12" spans="2:4" ht="12.95" customHeight="1" x14ac:dyDescent="0.2">
      <c r="B12" s="40">
        <v>44378</v>
      </c>
      <c r="C12" s="7">
        <v>581264</v>
      </c>
      <c r="D12" s="7">
        <v>243946052.02734089</v>
      </c>
    </row>
    <row r="13" spans="2:4" ht="12.95" customHeight="1" x14ac:dyDescent="0.2">
      <c r="B13" s="19">
        <v>44409</v>
      </c>
      <c r="C13" s="7">
        <v>560871</v>
      </c>
      <c r="D13" s="7">
        <v>246561470.1705488</v>
      </c>
    </row>
    <row r="14" spans="2:4" ht="12.95" customHeight="1" x14ac:dyDescent="0.2">
      <c r="B14" s="19">
        <v>44440</v>
      </c>
      <c r="C14" s="7">
        <v>583435</v>
      </c>
      <c r="D14" s="7">
        <v>240341879.62041277</v>
      </c>
    </row>
    <row r="15" spans="2:4" ht="12.95" customHeight="1" x14ac:dyDescent="0.2">
      <c r="B15" s="19">
        <v>44470</v>
      </c>
      <c r="C15" s="7">
        <v>569802</v>
      </c>
      <c r="D15" s="7">
        <v>222909302.93981019</v>
      </c>
    </row>
    <row r="16" spans="2:4" ht="12.95" customHeight="1" x14ac:dyDescent="0.2">
      <c r="B16" s="19">
        <v>44501</v>
      </c>
      <c r="C16" s="7">
        <v>548512</v>
      </c>
      <c r="D16" s="7">
        <v>210215768.92959055</v>
      </c>
    </row>
    <row r="17" spans="2:7" ht="12.95" customHeight="1" x14ac:dyDescent="0.2">
      <c r="B17" s="19">
        <v>44531</v>
      </c>
      <c r="C17" s="7">
        <v>563970</v>
      </c>
      <c r="D17" s="7">
        <v>222911430.61915189</v>
      </c>
    </row>
    <row r="18" spans="2:7" ht="12.95" customHeight="1" x14ac:dyDescent="0.2">
      <c r="B18" s="19">
        <v>44562</v>
      </c>
      <c r="C18" s="7">
        <v>527525</v>
      </c>
      <c r="D18" s="7">
        <v>194711730.83814451</v>
      </c>
    </row>
    <row r="19" spans="2:7" ht="12.95" customHeight="1" x14ac:dyDescent="0.2">
      <c r="B19" s="19">
        <v>44593</v>
      </c>
      <c r="C19" s="7">
        <v>535218</v>
      </c>
      <c r="D19" s="7">
        <v>205406561.94837081</v>
      </c>
    </row>
    <row r="20" spans="2:7" ht="12.95" customHeight="1" x14ac:dyDescent="0.2">
      <c r="B20" s="19">
        <v>44621</v>
      </c>
      <c r="C20" s="7">
        <v>601882</v>
      </c>
      <c r="D20" s="7">
        <v>235273302.40891895</v>
      </c>
    </row>
    <row r="21" spans="2:7" ht="12.95" customHeight="1" x14ac:dyDescent="0.2">
      <c r="B21" s="19">
        <v>44652</v>
      </c>
      <c r="C21" s="7">
        <v>577083</v>
      </c>
      <c r="D21" s="7">
        <v>230711950.75983807</v>
      </c>
    </row>
    <row r="22" spans="2:7" ht="12.95" customHeight="1" x14ac:dyDescent="0.2">
      <c r="B22" s="19">
        <v>44682</v>
      </c>
      <c r="C22" s="7">
        <v>602338</v>
      </c>
      <c r="D22" s="7">
        <v>252651420.53221846</v>
      </c>
    </row>
    <row r="23" spans="2:7" ht="12.95" customHeight="1" x14ac:dyDescent="0.2">
      <c r="B23" s="19">
        <v>44713</v>
      </c>
      <c r="C23" s="7">
        <v>601727</v>
      </c>
      <c r="D23" s="7">
        <v>264921765.21335191</v>
      </c>
    </row>
    <row r="24" spans="2:7" ht="12.95" customHeight="1" x14ac:dyDescent="0.2">
      <c r="B24" s="19">
        <v>44743</v>
      </c>
      <c r="C24" s="7">
        <v>639899</v>
      </c>
      <c r="D24" s="7">
        <v>296055259.27400625</v>
      </c>
    </row>
    <row r="25" spans="2:7" ht="12.95" customHeight="1" x14ac:dyDescent="0.2">
      <c r="B25" s="19">
        <v>44774</v>
      </c>
      <c r="C25" s="7">
        <v>628525</v>
      </c>
      <c r="D25" s="7">
        <v>298410729.17910939</v>
      </c>
    </row>
    <row r="26" spans="2:7" ht="12.95" customHeight="1" x14ac:dyDescent="0.2">
      <c r="B26" s="19">
        <v>44805</v>
      </c>
      <c r="C26" s="7">
        <v>646899</v>
      </c>
      <c r="D26" s="7">
        <v>286545035.63607407</v>
      </c>
    </row>
    <row r="27" spans="2:7" ht="12.95" customHeight="1" x14ac:dyDescent="0.2">
      <c r="B27" s="19">
        <v>44835</v>
      </c>
      <c r="C27" s="7">
        <v>647744</v>
      </c>
      <c r="D27" s="7">
        <v>279488443.42690289</v>
      </c>
    </row>
    <row r="28" spans="2:7" ht="12.95" customHeight="1" x14ac:dyDescent="0.2">
      <c r="B28" s="19">
        <v>44866</v>
      </c>
      <c r="C28" s="7">
        <v>615912</v>
      </c>
      <c r="D28" s="7">
        <v>262968242.08640254</v>
      </c>
    </row>
    <row r="29" spans="2:7" ht="12.95" customHeight="1" x14ac:dyDescent="0.2">
      <c r="B29" s="19">
        <v>44896</v>
      </c>
      <c r="C29" s="7">
        <v>723061</v>
      </c>
      <c r="D29" s="7">
        <v>360640452.85022229</v>
      </c>
    </row>
    <row r="30" spans="2:7" ht="12.95" customHeight="1" x14ac:dyDescent="0.2">
      <c r="B30" s="19">
        <v>44927</v>
      </c>
      <c r="C30" s="7">
        <v>417478</v>
      </c>
      <c r="D30" s="7">
        <v>184987520</v>
      </c>
    </row>
    <row r="31" spans="2:7" ht="12.95" customHeight="1" x14ac:dyDescent="0.2">
      <c r="B31" s="19">
        <v>44958</v>
      </c>
      <c r="C31" s="7">
        <v>500298</v>
      </c>
      <c r="D31" s="7">
        <v>229364903</v>
      </c>
      <c r="G31" s="44"/>
    </row>
    <row r="32" spans="2:7" ht="12.95" customHeight="1" x14ac:dyDescent="0.2">
      <c r="B32" s="19">
        <v>44986</v>
      </c>
      <c r="C32" s="7">
        <v>591698</v>
      </c>
      <c r="D32" s="7">
        <v>272658600</v>
      </c>
      <c r="G32" s="44"/>
    </row>
    <row r="33" spans="2:7" ht="12.95" customHeight="1" x14ac:dyDescent="0.2">
      <c r="B33" s="19">
        <v>45017</v>
      </c>
      <c r="C33" s="7">
        <v>560545</v>
      </c>
      <c r="D33" s="7">
        <v>268923229</v>
      </c>
    </row>
    <row r="34" spans="2:7" ht="12.95" customHeight="1" x14ac:dyDescent="0.2">
      <c r="B34" s="19">
        <v>45047</v>
      </c>
      <c r="C34" s="7">
        <v>602732</v>
      </c>
      <c r="D34" s="7">
        <v>304664668</v>
      </c>
    </row>
    <row r="35" spans="2:7" ht="12.95" customHeight="1" x14ac:dyDescent="0.2">
      <c r="B35" s="19">
        <v>45078</v>
      </c>
      <c r="C35" s="7">
        <v>606207</v>
      </c>
      <c r="D35" s="7">
        <v>322261921</v>
      </c>
    </row>
    <row r="36" spans="2:7" ht="12.95" customHeight="1" x14ac:dyDescent="0.2">
      <c r="B36" s="19">
        <v>45108</v>
      </c>
      <c r="C36" s="7">
        <v>635550</v>
      </c>
      <c r="D36" s="7">
        <v>362189497</v>
      </c>
    </row>
    <row r="37" spans="2:7" ht="12.95" customHeight="1" x14ac:dyDescent="0.2">
      <c r="B37" s="19">
        <v>45139</v>
      </c>
      <c r="C37" s="7">
        <v>610983</v>
      </c>
      <c r="D37" s="7">
        <v>358056573</v>
      </c>
    </row>
    <row r="38" spans="2:7" ht="12.95" customHeight="1" x14ac:dyDescent="0.2">
      <c r="B38" s="19">
        <v>45170</v>
      </c>
      <c r="C38" s="7">
        <v>634528</v>
      </c>
      <c r="D38" s="7">
        <v>344947442</v>
      </c>
    </row>
    <row r="39" spans="2:7" ht="12.95" customHeight="1" x14ac:dyDescent="0.2">
      <c r="B39" s="19">
        <v>45200</v>
      </c>
      <c r="C39" s="7">
        <v>641994</v>
      </c>
      <c r="D39" s="7">
        <v>338320563</v>
      </c>
    </row>
    <row r="40" spans="2:7" ht="12.95" customHeight="1" x14ac:dyDescent="0.2">
      <c r="B40" s="19">
        <v>45231</v>
      </c>
      <c r="C40" s="7">
        <v>598906</v>
      </c>
      <c r="D40" s="7">
        <v>305589309</v>
      </c>
    </row>
    <row r="41" spans="2:7" ht="12.95" customHeight="1" x14ac:dyDescent="0.2">
      <c r="B41" s="19">
        <v>45261</v>
      </c>
      <c r="C41" s="7">
        <v>600382</v>
      </c>
      <c r="D41" s="7">
        <v>317461205</v>
      </c>
    </row>
    <row r="42" spans="2:7" ht="12.95" customHeight="1" x14ac:dyDescent="0.2">
      <c r="B42" s="19">
        <v>45292</v>
      </c>
      <c r="C42" s="7">
        <v>581657</v>
      </c>
      <c r="D42" s="7">
        <v>284952306</v>
      </c>
      <c r="E42" s="7"/>
      <c r="F42" s="44"/>
      <c r="G42" s="44"/>
    </row>
    <row r="43" spans="2:7" ht="12.95" customHeight="1" x14ac:dyDescent="0.2">
      <c r="B43" s="19">
        <v>45323</v>
      </c>
      <c r="C43" s="7">
        <v>590312</v>
      </c>
      <c r="D43" s="7">
        <v>299342570</v>
      </c>
      <c r="E43" s="7"/>
      <c r="F43" s="44"/>
      <c r="G43" s="44"/>
    </row>
    <row r="44" spans="2:7" ht="12.95" customHeight="1" x14ac:dyDescent="0.2">
      <c r="B44" s="19">
        <v>45352</v>
      </c>
      <c r="C44" s="7">
        <v>625154</v>
      </c>
      <c r="D44" s="7">
        <v>324666530</v>
      </c>
      <c r="E44" s="7"/>
      <c r="F44" s="44"/>
      <c r="G44" s="44"/>
    </row>
    <row r="45" spans="2:7" ht="12.95" customHeight="1" x14ac:dyDescent="0.2">
      <c r="B45" s="19">
        <v>45383</v>
      </c>
      <c r="C45" s="7">
        <v>631750</v>
      </c>
      <c r="D45" s="7">
        <v>336643052</v>
      </c>
      <c r="E45" s="7"/>
      <c r="F45" s="44"/>
      <c r="G45" s="44"/>
    </row>
    <row r="46" spans="2:7" ht="12.95" customHeight="1" x14ac:dyDescent="0.2">
      <c r="B46" s="19">
        <v>45413</v>
      </c>
      <c r="C46" s="7">
        <v>650576</v>
      </c>
      <c r="D46" s="7">
        <v>363826198</v>
      </c>
      <c r="E46" s="7"/>
      <c r="F46" s="44"/>
      <c r="G46" s="44"/>
    </row>
    <row r="47" spans="2:7" ht="12.95" customHeight="1" x14ac:dyDescent="0.2">
      <c r="B47" s="19">
        <v>45444</v>
      </c>
      <c r="C47" s="7">
        <v>640987</v>
      </c>
      <c r="D47" s="7">
        <v>368516091</v>
      </c>
      <c r="E47" s="7"/>
      <c r="F47" s="44"/>
      <c r="G47" s="44"/>
    </row>
    <row r="48" spans="2:7" ht="12.95" customHeight="1" x14ac:dyDescent="0.2">
      <c r="B48" s="19">
        <v>45474</v>
      </c>
      <c r="C48" s="7">
        <v>698452</v>
      </c>
      <c r="D48" s="7">
        <v>432926339</v>
      </c>
      <c r="E48" s="7"/>
      <c r="F48" s="44"/>
      <c r="G48" s="44"/>
    </row>
    <row r="49" spans="2:7" ht="12.95" customHeight="1" x14ac:dyDescent="0.2">
      <c r="B49" s="19">
        <v>45505</v>
      </c>
      <c r="C49" s="7">
        <v>635659</v>
      </c>
      <c r="D49" s="7">
        <v>399528258</v>
      </c>
      <c r="E49" s="7"/>
      <c r="F49" s="44"/>
      <c r="G49" s="44"/>
    </row>
    <row r="50" spans="2:7" ht="12.95" customHeight="1" x14ac:dyDescent="0.2">
      <c r="B50" s="19">
        <v>45536</v>
      </c>
      <c r="C50" s="7">
        <v>668728</v>
      </c>
      <c r="D50" s="7">
        <v>393250310</v>
      </c>
      <c r="E50" s="7"/>
      <c r="F50" s="44"/>
      <c r="G50" s="44"/>
    </row>
    <row r="51" spans="2:7" ht="12.95" customHeight="1" x14ac:dyDescent="0.2">
      <c r="B51" s="19">
        <v>45566</v>
      </c>
      <c r="C51" s="7">
        <v>688477</v>
      </c>
      <c r="D51" s="7">
        <v>389200317</v>
      </c>
      <c r="E51" s="7"/>
      <c r="F51" s="44"/>
      <c r="G51" s="44"/>
    </row>
    <row r="52" spans="2:7" ht="12.95" customHeight="1" x14ac:dyDescent="0.2">
      <c r="B52" s="19">
        <v>45597</v>
      </c>
      <c r="C52" s="7">
        <v>628148</v>
      </c>
      <c r="D52" s="7">
        <v>345928896</v>
      </c>
      <c r="E52" s="7"/>
      <c r="F52" s="44"/>
      <c r="G52" s="44"/>
    </row>
    <row r="53" spans="2:7" ht="12.95" customHeight="1" x14ac:dyDescent="0.2">
      <c r="B53" s="19">
        <v>45627</v>
      </c>
      <c r="C53" s="7">
        <v>639900</v>
      </c>
      <c r="D53" s="7">
        <v>369321275</v>
      </c>
      <c r="F53" s="44"/>
    </row>
    <row r="54" spans="2:7" ht="12.95" customHeight="1" x14ac:dyDescent="0.2">
      <c r="B54" s="19">
        <v>45658</v>
      </c>
      <c r="C54" s="7">
        <v>616161</v>
      </c>
      <c r="D54" s="7">
        <v>327319501</v>
      </c>
      <c r="F54" s="44"/>
    </row>
    <row r="55" spans="2:7" ht="12.95" customHeight="1" x14ac:dyDescent="0.2">
      <c r="B55" s="19">
        <v>45689</v>
      </c>
      <c r="C55" s="7">
        <v>595618</v>
      </c>
      <c r="D55" s="7">
        <v>324913352</v>
      </c>
      <c r="F55" s="44"/>
    </row>
    <row r="56" spans="2:7" ht="12.95" customHeight="1" x14ac:dyDescent="0.2">
      <c r="B56" s="19">
        <v>45717</v>
      </c>
      <c r="C56" s="7">
        <v>675354</v>
      </c>
      <c r="D56" s="7">
        <v>372994987</v>
      </c>
      <c r="F56" s="44"/>
    </row>
    <row r="57" spans="2:7" ht="12.95" customHeight="1" x14ac:dyDescent="0.2">
      <c r="B57" s="19">
        <v>45748</v>
      </c>
      <c r="C57" s="7">
        <v>671300</v>
      </c>
      <c r="D57" s="7">
        <v>382307889</v>
      </c>
      <c r="F57" s="44"/>
    </row>
    <row r="58" spans="2:7" ht="12.95" customHeight="1" x14ac:dyDescent="0.2">
      <c r="B58" s="19">
        <v>45778</v>
      </c>
      <c r="C58" s="7">
        <v>677981</v>
      </c>
      <c r="D58" s="7">
        <v>403614622</v>
      </c>
      <c r="F58" s="44"/>
    </row>
    <row r="59" spans="2:7" ht="12.95" customHeight="1" x14ac:dyDescent="0.2">
      <c r="B59" s="19">
        <v>45809</v>
      </c>
      <c r="C59" s="7">
        <v>681982</v>
      </c>
      <c r="D59" s="7">
        <v>435162004</v>
      </c>
      <c r="F59" s="44"/>
    </row>
    <row r="60" spans="2:7" ht="12.95" customHeight="1" x14ac:dyDescent="0.2">
      <c r="B60" s="19">
        <v>45839</v>
      </c>
      <c r="C60" s="7">
        <v>740797</v>
      </c>
      <c r="D60" s="7">
        <v>488290095</v>
      </c>
      <c r="F60" s="44"/>
    </row>
    <row r="61" spans="2:7" ht="12.95" customHeight="1" x14ac:dyDescent="0.2">
      <c r="B61" s="19">
        <v>45870</v>
      </c>
      <c r="C61" s="7">
        <v>674127</v>
      </c>
      <c r="D61" s="7">
        <v>456530060</v>
      </c>
      <c r="F61" s="44"/>
    </row>
    <row r="62" spans="2:7" ht="12.95" customHeight="1" x14ac:dyDescent="0.2">
      <c r="B62" s="19">
        <v>45901</v>
      </c>
      <c r="C62" s="7">
        <v>729438</v>
      </c>
      <c r="D62" s="7">
        <v>469052255</v>
      </c>
      <c r="F62" s="44"/>
    </row>
    <row r="63" spans="2:7" ht="12.95" customHeight="1" x14ac:dyDescent="0.2">
      <c r="B63" s="19">
        <v>45931</v>
      </c>
      <c r="C63" s="7">
        <v>724686</v>
      </c>
      <c r="D63" s="7">
        <v>443661989</v>
      </c>
      <c r="F63" s="44"/>
    </row>
    <row r="64" spans="2:7" ht="12.95" customHeight="1" x14ac:dyDescent="0.2">
      <c r="B64" s="19">
        <v>45962</v>
      </c>
      <c r="C64" s="7">
        <v>654279</v>
      </c>
      <c r="D64" s="7">
        <v>388420484</v>
      </c>
      <c r="F64" s="44"/>
    </row>
    <row r="65" spans="2:7" ht="12.95" customHeight="1" x14ac:dyDescent="0.2">
      <c r="B65" s="117">
        <v>45992</v>
      </c>
      <c r="C65" s="24">
        <v>683396</v>
      </c>
      <c r="D65" s="24">
        <v>426768034</v>
      </c>
      <c r="F65" s="44"/>
    </row>
    <row r="66" spans="2:7" ht="12.95" customHeight="1" x14ac:dyDescent="0.2">
      <c r="C66" s="7"/>
      <c r="D66" s="7"/>
    </row>
    <row r="67" spans="2:7" ht="12.95" customHeight="1" x14ac:dyDescent="0.2">
      <c r="B67" s="150" t="s">
        <v>182</v>
      </c>
    </row>
    <row r="68" spans="2:7" ht="12.95" customHeight="1" x14ac:dyDescent="0.2">
      <c r="B68" s="150" t="s">
        <v>2</v>
      </c>
      <c r="C68" s="7"/>
      <c r="D68" s="7"/>
    </row>
    <row r="69" spans="2:7" ht="12.95" customHeight="1" x14ac:dyDescent="0.2">
      <c r="C69" s="7"/>
      <c r="D69" s="7"/>
    </row>
    <row r="70" spans="2:7" ht="12.95" customHeight="1" x14ac:dyDescent="0.2">
      <c r="C70" s="26"/>
      <c r="D70" s="26"/>
      <c r="F70" s="269"/>
      <c r="G70" s="47"/>
    </row>
    <row r="71" spans="2:7" ht="12.95" customHeight="1" x14ac:dyDescent="0.2">
      <c r="B71" s="19"/>
      <c r="C71" s="7"/>
      <c r="D71" s="7"/>
      <c r="F71" s="269"/>
      <c r="G71" s="47"/>
    </row>
    <row r="72" spans="2:7" ht="12.95" customHeight="1" x14ac:dyDescent="0.2">
      <c r="B72" s="19"/>
      <c r="C72" s="7"/>
      <c r="D72" s="7"/>
    </row>
    <row r="73" spans="2:7" ht="12.95" customHeight="1" x14ac:dyDescent="0.2">
      <c r="B73" s="19"/>
      <c r="C73" s="7"/>
      <c r="D73" s="7"/>
    </row>
    <row r="74" spans="2:7" ht="12.95" customHeight="1" x14ac:dyDescent="0.2">
      <c r="B74" s="19"/>
      <c r="C74" s="7"/>
      <c r="D74" s="7"/>
      <c r="F74" s="269"/>
      <c r="G74" s="47"/>
    </row>
    <row r="75" spans="2:7" ht="12.95" customHeight="1" x14ac:dyDescent="0.2">
      <c r="B75" s="19"/>
      <c r="C75" s="7"/>
      <c r="D75" s="7"/>
      <c r="F75" s="269"/>
      <c r="G75" s="47"/>
    </row>
    <row r="76" spans="2:7" ht="12.95" customHeight="1" x14ac:dyDescent="0.2">
      <c r="B76" s="19"/>
      <c r="C76" s="7"/>
      <c r="D76" s="7"/>
    </row>
    <row r="77" spans="2:7" ht="12.95" customHeight="1" x14ac:dyDescent="0.2">
      <c r="B77" s="19"/>
      <c r="C77" s="7"/>
      <c r="D77" s="7"/>
    </row>
    <row r="78" spans="2:7" ht="12.95" customHeight="1" x14ac:dyDescent="0.2">
      <c r="B78" s="19"/>
      <c r="C78" s="7"/>
      <c r="D78" s="7"/>
    </row>
    <row r="79" spans="2:7" ht="12.95" customHeight="1" x14ac:dyDescent="0.2">
      <c r="B79" s="19"/>
      <c r="C79" s="7"/>
      <c r="D79" s="7"/>
    </row>
    <row r="80" spans="2:7" ht="12.95" customHeight="1" x14ac:dyDescent="0.2">
      <c r="B80" s="19"/>
      <c r="C80" s="7"/>
      <c r="D80" s="7"/>
    </row>
    <row r="81" spans="2:4" ht="12.95" customHeight="1" x14ac:dyDescent="0.2">
      <c r="B81" s="19"/>
      <c r="C81" s="7"/>
      <c r="D81" s="7"/>
    </row>
    <row r="82" spans="2:4" ht="12.95" customHeight="1" x14ac:dyDescent="0.2">
      <c r="C82" s="47"/>
      <c r="D82" s="47"/>
    </row>
  </sheetData>
  <pageMargins left="0.25" right="0.25" top="0.75" bottom="0.75" header="0.3" footer="0.3"/>
  <pageSetup paperSize="9" scale="5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I88"/>
  <sheetViews>
    <sheetView showGridLines="0" zoomScaleNormal="100" workbookViewId="0">
      <selection activeCell="P34" sqref="O34:P34"/>
    </sheetView>
  </sheetViews>
  <sheetFormatPr defaultColWidth="9.33203125" defaultRowHeight="12.95" customHeight="1" x14ac:dyDescent="0.2"/>
  <cols>
    <col min="1" max="1" width="2.83203125" style="150" customWidth="1"/>
    <col min="2" max="2" width="16.1640625" style="150" customWidth="1"/>
    <col min="3" max="3" width="23" style="150" customWidth="1"/>
    <col min="4" max="4" width="29.5" style="150" customWidth="1"/>
    <col min="5" max="5" width="19" style="150" customWidth="1"/>
    <col min="6" max="8" width="6.33203125" style="150" customWidth="1"/>
    <col min="9" max="16384" width="9.33203125" style="150"/>
  </cols>
  <sheetData>
    <row r="2" spans="2:4" ht="15.75" x14ac:dyDescent="0.25">
      <c r="B2" s="39" t="s">
        <v>374</v>
      </c>
    </row>
    <row r="3" spans="2:4" ht="12.95" customHeight="1" x14ac:dyDescent="0.2">
      <c r="B3" s="150" t="s">
        <v>231</v>
      </c>
    </row>
    <row r="5" spans="2:4" ht="12.95" customHeight="1" x14ac:dyDescent="0.2">
      <c r="B5" s="318" t="s">
        <v>1</v>
      </c>
      <c r="C5" s="314" t="s">
        <v>0</v>
      </c>
      <c r="D5" s="314"/>
    </row>
    <row r="6" spans="2:4" ht="22.5" x14ac:dyDescent="0.2">
      <c r="B6" s="319"/>
      <c r="C6" s="76" t="s">
        <v>104</v>
      </c>
      <c r="D6" s="76" t="s">
        <v>103</v>
      </c>
    </row>
    <row r="7" spans="2:4" ht="12.95" customHeight="1" x14ac:dyDescent="0.2">
      <c r="B7" s="19">
        <v>44197</v>
      </c>
      <c r="C7" s="7">
        <v>2885972</v>
      </c>
      <c r="D7" s="7">
        <v>121506232.26491472</v>
      </c>
    </row>
    <row r="8" spans="2:4" ht="12.95" customHeight="1" x14ac:dyDescent="0.2">
      <c r="B8" s="19">
        <v>44228</v>
      </c>
      <c r="C8" s="7">
        <v>2990430</v>
      </c>
      <c r="D8" s="7">
        <v>126852928.79421328</v>
      </c>
    </row>
    <row r="9" spans="2:4" ht="12.95" customHeight="1" x14ac:dyDescent="0.2">
      <c r="B9" s="19">
        <v>44256</v>
      </c>
      <c r="C9" s="7">
        <v>3204094</v>
      </c>
      <c r="D9" s="7">
        <v>143391771.58404672</v>
      </c>
    </row>
    <row r="10" spans="2:4" ht="12.95" customHeight="1" x14ac:dyDescent="0.2">
      <c r="B10" s="19">
        <v>44287</v>
      </c>
      <c r="C10" s="7">
        <v>2913102</v>
      </c>
      <c r="D10" s="7">
        <v>144509374.47740394</v>
      </c>
    </row>
    <row r="11" spans="2:4" ht="12.95" customHeight="1" x14ac:dyDescent="0.2">
      <c r="B11" s="19">
        <v>44317</v>
      </c>
      <c r="C11" s="7">
        <v>3318529</v>
      </c>
      <c r="D11" s="7">
        <v>163884142.27885062</v>
      </c>
    </row>
    <row r="12" spans="2:4" ht="12.95" customHeight="1" x14ac:dyDescent="0.2">
      <c r="B12" s="19">
        <v>44348</v>
      </c>
      <c r="C12" s="7">
        <v>3312698</v>
      </c>
      <c r="D12" s="7">
        <v>147452483.37646824</v>
      </c>
    </row>
    <row r="13" spans="2:4" ht="12.95" customHeight="1" x14ac:dyDescent="0.2">
      <c r="B13" s="40">
        <v>44378</v>
      </c>
      <c r="C13" s="7">
        <v>3449066</v>
      </c>
      <c r="D13" s="7">
        <v>158226435.59625721</v>
      </c>
    </row>
    <row r="14" spans="2:4" ht="12.95" customHeight="1" x14ac:dyDescent="0.2">
      <c r="B14" s="19">
        <v>44409</v>
      </c>
      <c r="C14" s="7">
        <v>3558754</v>
      </c>
      <c r="D14" s="7">
        <v>163523998.80549473</v>
      </c>
    </row>
    <row r="15" spans="2:4" ht="12.95" customHeight="1" x14ac:dyDescent="0.2">
      <c r="B15" s="19">
        <v>44440</v>
      </c>
      <c r="C15" s="7">
        <v>3677053</v>
      </c>
      <c r="D15" s="7">
        <v>172556754.52916583</v>
      </c>
    </row>
    <row r="16" spans="2:4" ht="12.95" customHeight="1" x14ac:dyDescent="0.2">
      <c r="B16" s="19">
        <v>44470</v>
      </c>
      <c r="C16" s="7">
        <v>4082689</v>
      </c>
      <c r="D16" s="7">
        <v>191840299.02448735</v>
      </c>
    </row>
    <row r="17" spans="2:4" ht="12.95" customHeight="1" x14ac:dyDescent="0.2">
      <c r="B17" s="19">
        <v>44501</v>
      </c>
      <c r="C17" s="7">
        <v>4236885</v>
      </c>
      <c r="D17" s="7">
        <v>202764626.1862101</v>
      </c>
    </row>
    <row r="18" spans="2:4" ht="12.95" customHeight="1" x14ac:dyDescent="0.2">
      <c r="B18" s="19">
        <v>44531</v>
      </c>
      <c r="C18" s="7">
        <v>4216553</v>
      </c>
      <c r="D18" s="7">
        <v>196375949.5653328</v>
      </c>
    </row>
    <row r="19" spans="2:4" ht="12.95" customHeight="1" x14ac:dyDescent="0.2">
      <c r="B19" s="19">
        <v>44562</v>
      </c>
      <c r="C19" s="7">
        <v>4202900</v>
      </c>
      <c r="D19" s="7">
        <v>192208378.58886632</v>
      </c>
    </row>
    <row r="20" spans="2:4" ht="12.95" customHeight="1" x14ac:dyDescent="0.2">
      <c r="B20" s="19">
        <v>44593</v>
      </c>
      <c r="C20" s="7">
        <v>4030631</v>
      </c>
      <c r="D20" s="7">
        <v>178346411.06074211</v>
      </c>
    </row>
    <row r="21" spans="2:4" ht="12.95" customHeight="1" x14ac:dyDescent="0.2">
      <c r="B21" s="19">
        <v>44621</v>
      </c>
      <c r="C21" s="7">
        <v>4416299</v>
      </c>
      <c r="D21" s="7">
        <v>196359716.45549184</v>
      </c>
    </row>
    <row r="22" spans="2:4" ht="12.95" customHeight="1" x14ac:dyDescent="0.2">
      <c r="B22" s="19">
        <v>44652</v>
      </c>
      <c r="C22" s="7">
        <v>4431117</v>
      </c>
      <c r="D22" s="7">
        <v>209004928.52416515</v>
      </c>
    </row>
    <row r="23" spans="2:4" ht="12.95" customHeight="1" x14ac:dyDescent="0.2">
      <c r="B23" s="19">
        <v>44682</v>
      </c>
      <c r="C23" s="7">
        <v>4892313</v>
      </c>
      <c r="D23" s="7">
        <v>229549623.88328516</v>
      </c>
    </row>
    <row r="24" spans="2:4" ht="12.95" customHeight="1" x14ac:dyDescent="0.2">
      <c r="B24" s="19">
        <v>44713</v>
      </c>
      <c r="C24" s="7">
        <v>4796873</v>
      </c>
      <c r="D24" s="7">
        <v>227361930.45221707</v>
      </c>
    </row>
    <row r="25" spans="2:4" ht="12.95" customHeight="1" x14ac:dyDescent="0.2">
      <c r="B25" s="40">
        <v>44743</v>
      </c>
      <c r="C25" s="7">
        <v>4680273</v>
      </c>
      <c r="D25" s="7">
        <v>225538803.91029349</v>
      </c>
    </row>
    <row r="26" spans="2:4" ht="12.95" customHeight="1" x14ac:dyDescent="0.2">
      <c r="B26" s="19">
        <v>44774</v>
      </c>
      <c r="C26" s="7">
        <v>4811397</v>
      </c>
      <c r="D26" s="7">
        <v>231562884.48068276</v>
      </c>
    </row>
    <row r="27" spans="2:4" ht="12.95" customHeight="1" x14ac:dyDescent="0.2">
      <c r="B27" s="19">
        <v>44805</v>
      </c>
      <c r="C27" s="7">
        <v>4942286</v>
      </c>
      <c r="D27" s="7">
        <v>242369775.10040128</v>
      </c>
    </row>
    <row r="28" spans="2:4" ht="12.95" customHeight="1" x14ac:dyDescent="0.2">
      <c r="B28" s="19">
        <v>44835</v>
      </c>
      <c r="C28" s="7">
        <v>5261329</v>
      </c>
      <c r="D28" s="7">
        <v>255271142.44048616</v>
      </c>
    </row>
    <row r="29" spans="2:4" ht="12.95" customHeight="1" x14ac:dyDescent="0.2">
      <c r="B29" s="19">
        <v>44866</v>
      </c>
      <c r="C29" s="7">
        <v>5387697</v>
      </c>
      <c r="D29" s="7">
        <v>274735391.09094405</v>
      </c>
    </row>
    <row r="30" spans="2:4" ht="12.95" customHeight="1" x14ac:dyDescent="0.2">
      <c r="B30" s="19">
        <v>44896</v>
      </c>
      <c r="C30" s="7">
        <v>5045587</v>
      </c>
      <c r="D30" s="7">
        <v>248370970.82198983</v>
      </c>
    </row>
    <row r="31" spans="2:4" ht="12.95" customHeight="1" x14ac:dyDescent="0.2">
      <c r="B31" s="19">
        <v>44927</v>
      </c>
      <c r="C31" s="7">
        <v>5412035</v>
      </c>
      <c r="D31" s="7">
        <v>261438209.48000017</v>
      </c>
    </row>
    <row r="32" spans="2:4" ht="12.95" customHeight="1" x14ac:dyDescent="0.2">
      <c r="B32" s="19">
        <v>44958</v>
      </c>
      <c r="C32" s="7">
        <v>5023669</v>
      </c>
      <c r="D32" s="7">
        <v>241410068.18999979</v>
      </c>
    </row>
    <row r="33" spans="2:7" ht="12.95" customHeight="1" x14ac:dyDescent="0.2">
      <c r="B33" s="19">
        <v>44986</v>
      </c>
      <c r="C33" s="7">
        <v>5591863</v>
      </c>
      <c r="D33" s="7">
        <v>266367791.14999995</v>
      </c>
    </row>
    <row r="34" spans="2:7" ht="12.95" customHeight="1" x14ac:dyDescent="0.2">
      <c r="B34" s="19">
        <v>45017</v>
      </c>
      <c r="C34" s="7">
        <v>5563599</v>
      </c>
      <c r="D34" s="7">
        <v>271367369.80000007</v>
      </c>
    </row>
    <row r="35" spans="2:7" ht="12.95" customHeight="1" x14ac:dyDescent="0.2">
      <c r="B35" s="19">
        <v>45047</v>
      </c>
      <c r="C35" s="7">
        <v>5912108</v>
      </c>
      <c r="D35" s="7">
        <v>285456967.73999995</v>
      </c>
    </row>
    <row r="36" spans="2:7" ht="12.95" customHeight="1" x14ac:dyDescent="0.2">
      <c r="B36" s="19">
        <v>45078</v>
      </c>
      <c r="C36" s="7">
        <v>5904950</v>
      </c>
      <c r="D36" s="7">
        <v>289559881.25999987</v>
      </c>
    </row>
    <row r="37" spans="2:7" ht="12.95" customHeight="1" x14ac:dyDescent="0.2">
      <c r="B37" s="19">
        <v>45108</v>
      </c>
      <c r="C37" s="7">
        <v>5776084</v>
      </c>
      <c r="D37" s="7">
        <v>287728781.15999997</v>
      </c>
    </row>
    <row r="38" spans="2:7" ht="12.95" customHeight="1" x14ac:dyDescent="0.2">
      <c r="B38" s="19">
        <v>45139</v>
      </c>
      <c r="C38" s="7">
        <v>5983528</v>
      </c>
      <c r="D38" s="7">
        <v>299524461.73000002</v>
      </c>
    </row>
    <row r="39" spans="2:7" ht="12.95" customHeight="1" x14ac:dyDescent="0.2">
      <c r="B39" s="19">
        <v>45170</v>
      </c>
      <c r="C39" s="7">
        <v>6094661</v>
      </c>
      <c r="D39" s="7">
        <v>303747498.6699999</v>
      </c>
    </row>
    <row r="40" spans="2:7" ht="12.95" customHeight="1" x14ac:dyDescent="0.2">
      <c r="B40" s="19">
        <v>45200</v>
      </c>
      <c r="C40" s="7">
        <v>6766350</v>
      </c>
      <c r="D40" s="7">
        <v>336950808.5399999</v>
      </c>
    </row>
    <row r="41" spans="2:7" ht="12.95" customHeight="1" x14ac:dyDescent="0.2">
      <c r="B41" s="19">
        <v>45231</v>
      </c>
      <c r="C41" s="7">
        <v>6828443</v>
      </c>
      <c r="D41" s="7">
        <v>352682819.36000007</v>
      </c>
    </row>
    <row r="42" spans="2:7" ht="12.95" customHeight="1" x14ac:dyDescent="0.2">
      <c r="B42" s="19">
        <v>45261</v>
      </c>
      <c r="C42" s="7">
        <v>6832748</v>
      </c>
      <c r="D42" s="7">
        <v>340783576.20000005</v>
      </c>
    </row>
    <row r="43" spans="2:7" ht="12.95" customHeight="1" x14ac:dyDescent="0.2">
      <c r="B43" s="19">
        <v>45292</v>
      </c>
      <c r="C43" s="7">
        <v>6993337</v>
      </c>
      <c r="D43" s="7">
        <v>350093279.78000009</v>
      </c>
      <c r="E43" s="7"/>
      <c r="F43" s="44"/>
      <c r="G43" s="44"/>
    </row>
    <row r="44" spans="2:7" ht="12.95" customHeight="1" x14ac:dyDescent="0.2">
      <c r="B44" s="19">
        <v>45323</v>
      </c>
      <c r="C44" s="7">
        <v>6653505</v>
      </c>
      <c r="D44" s="7">
        <v>328065076.50000024</v>
      </c>
      <c r="E44" s="7"/>
      <c r="F44" s="44"/>
      <c r="G44" s="44"/>
    </row>
    <row r="45" spans="2:7" ht="12.95" customHeight="1" x14ac:dyDescent="0.2">
      <c r="B45" s="19">
        <v>45352</v>
      </c>
      <c r="C45" s="7">
        <v>7118447</v>
      </c>
      <c r="D45" s="7">
        <v>349535596.81</v>
      </c>
      <c r="E45" s="7"/>
      <c r="F45" s="44"/>
      <c r="G45" s="44"/>
    </row>
    <row r="46" spans="2:7" ht="12.95" customHeight="1" x14ac:dyDescent="0.2">
      <c r="B46" s="19">
        <v>45383</v>
      </c>
      <c r="C46" s="7">
        <v>7313856</v>
      </c>
      <c r="D46" s="7">
        <v>357567419.52999985</v>
      </c>
      <c r="E46" s="7"/>
      <c r="F46" s="44"/>
      <c r="G46" s="44"/>
    </row>
    <row r="47" spans="2:7" ht="12.95" customHeight="1" x14ac:dyDescent="0.2">
      <c r="B47" s="19">
        <v>45413</v>
      </c>
      <c r="C47" s="7">
        <v>7591712</v>
      </c>
      <c r="D47" s="7">
        <v>375050946.50999981</v>
      </c>
      <c r="E47" s="7"/>
      <c r="F47" s="44"/>
      <c r="G47" s="44"/>
    </row>
    <row r="48" spans="2:7" ht="12.95" customHeight="1" x14ac:dyDescent="0.2">
      <c r="B48" s="19">
        <v>45444</v>
      </c>
      <c r="C48" s="7">
        <v>7702644</v>
      </c>
      <c r="D48" s="7">
        <v>387182863.39999992</v>
      </c>
      <c r="E48" s="7"/>
      <c r="F48" s="44"/>
      <c r="G48" s="44"/>
    </row>
    <row r="49" spans="2:7" ht="12.95" customHeight="1" x14ac:dyDescent="0.2">
      <c r="B49" s="19">
        <v>45474</v>
      </c>
      <c r="C49" s="7">
        <v>7734918</v>
      </c>
      <c r="D49" s="7">
        <v>406494300.18000001</v>
      </c>
      <c r="E49" s="7"/>
      <c r="F49" s="44"/>
      <c r="G49" s="44"/>
    </row>
    <row r="50" spans="2:7" ht="12.95" customHeight="1" x14ac:dyDescent="0.2">
      <c r="B50" s="19">
        <v>45505</v>
      </c>
      <c r="C50" s="7">
        <v>7963731</v>
      </c>
      <c r="D50" s="7">
        <v>413840599.20000017</v>
      </c>
      <c r="E50" s="7"/>
      <c r="F50" s="44"/>
      <c r="G50" s="44"/>
    </row>
    <row r="51" spans="2:7" ht="12.95" customHeight="1" x14ac:dyDescent="0.2">
      <c r="B51" s="19">
        <v>45536</v>
      </c>
      <c r="C51" s="7">
        <v>8248260</v>
      </c>
      <c r="D51" s="7">
        <v>421887220.72000003</v>
      </c>
      <c r="E51" s="7"/>
      <c r="F51" s="44"/>
      <c r="G51" s="44"/>
    </row>
    <row r="52" spans="2:7" ht="12.95" customHeight="1" x14ac:dyDescent="0.2">
      <c r="B52" s="19">
        <v>45566</v>
      </c>
      <c r="C52" s="7">
        <v>8920587</v>
      </c>
      <c r="D52" s="7">
        <v>458868839.05000013</v>
      </c>
      <c r="E52" s="7"/>
      <c r="F52" s="44"/>
      <c r="G52" s="44"/>
    </row>
    <row r="53" spans="2:7" ht="12.95" customHeight="1" x14ac:dyDescent="0.2">
      <c r="B53" s="19">
        <v>45597</v>
      </c>
      <c r="C53" s="7">
        <v>9215959</v>
      </c>
      <c r="D53" s="7">
        <v>498186587.43000001</v>
      </c>
      <c r="E53" s="7"/>
      <c r="F53" s="44"/>
      <c r="G53" s="44"/>
    </row>
    <row r="54" spans="2:7" ht="12.95" customHeight="1" x14ac:dyDescent="0.2">
      <c r="B54" s="19">
        <v>45627</v>
      </c>
      <c r="C54" s="7">
        <v>9278148</v>
      </c>
      <c r="D54" s="7">
        <v>500615871.49000001</v>
      </c>
    </row>
    <row r="55" spans="2:7" ht="12.95" customHeight="1" x14ac:dyDescent="0.2">
      <c r="B55" s="19">
        <v>45658</v>
      </c>
      <c r="C55" s="7">
        <v>9041644</v>
      </c>
      <c r="D55" s="7">
        <v>488790700.13</v>
      </c>
    </row>
    <row r="56" spans="2:7" ht="12.95" customHeight="1" x14ac:dyDescent="0.2">
      <c r="B56" s="19">
        <v>45689</v>
      </c>
      <c r="C56" s="7">
        <v>8310001</v>
      </c>
      <c r="D56" s="7">
        <v>436454007.34999996</v>
      </c>
    </row>
    <row r="57" spans="2:7" ht="12.95" customHeight="1" x14ac:dyDescent="0.2">
      <c r="B57" s="19">
        <v>45717</v>
      </c>
      <c r="C57" s="7">
        <v>9304830</v>
      </c>
      <c r="D57" s="7">
        <v>485784013.73000032</v>
      </c>
    </row>
    <row r="58" spans="2:7" ht="12.95" customHeight="1" x14ac:dyDescent="0.2">
      <c r="B58" s="19">
        <v>45748</v>
      </c>
      <c r="C58" s="7">
        <v>9142113</v>
      </c>
      <c r="D58" s="7">
        <v>492934862.34999996</v>
      </c>
    </row>
    <row r="59" spans="2:7" ht="12.95" customHeight="1" x14ac:dyDescent="0.2">
      <c r="B59" s="19">
        <v>45778</v>
      </c>
      <c r="C59" s="7">
        <v>9856049</v>
      </c>
      <c r="D59" s="7">
        <v>520570033.69999969</v>
      </c>
    </row>
    <row r="60" spans="2:7" ht="12.95" customHeight="1" x14ac:dyDescent="0.2">
      <c r="B60" s="19">
        <v>45809</v>
      </c>
      <c r="C60" s="7">
        <v>9803880</v>
      </c>
      <c r="D60" s="7">
        <v>533811687.21999997</v>
      </c>
    </row>
    <row r="61" spans="2:7" ht="12.95" customHeight="1" x14ac:dyDescent="0.2">
      <c r="B61" s="19">
        <v>45839</v>
      </c>
      <c r="C61" s="7">
        <v>9680091</v>
      </c>
      <c r="D61" s="7">
        <v>544157593.52999985</v>
      </c>
    </row>
    <row r="62" spans="2:7" ht="12.95" customHeight="1" x14ac:dyDescent="0.2">
      <c r="B62" s="19">
        <v>45870</v>
      </c>
      <c r="C62" s="7">
        <v>9903626</v>
      </c>
      <c r="D62" s="7">
        <v>547416969.72999978</v>
      </c>
    </row>
    <row r="63" spans="2:7" ht="12.95" customHeight="1" x14ac:dyDescent="0.2">
      <c r="B63" s="19">
        <v>45901</v>
      </c>
      <c r="C63" s="7">
        <v>10206854</v>
      </c>
      <c r="D63" s="7">
        <v>560289722.78000009</v>
      </c>
    </row>
    <row r="64" spans="2:7" ht="12.95" customHeight="1" x14ac:dyDescent="0.2">
      <c r="B64" s="19">
        <v>45931</v>
      </c>
      <c r="C64" s="7">
        <v>10928906</v>
      </c>
      <c r="D64" s="7">
        <v>601579442.99000001</v>
      </c>
    </row>
    <row r="65" spans="2:9" ht="12.95" customHeight="1" x14ac:dyDescent="0.2">
      <c r="B65" s="19">
        <v>45962</v>
      </c>
      <c r="C65" s="7">
        <v>11131106</v>
      </c>
      <c r="D65" s="7">
        <v>631563478.38999987</v>
      </c>
    </row>
    <row r="66" spans="2:9" ht="12.95" customHeight="1" x14ac:dyDescent="0.2">
      <c r="B66" s="117">
        <v>45992</v>
      </c>
      <c r="C66" s="24">
        <v>11184524</v>
      </c>
      <c r="D66" s="24">
        <v>622882448.34000015</v>
      </c>
    </row>
    <row r="67" spans="2:9" ht="12.95" customHeight="1" x14ac:dyDescent="0.2">
      <c r="C67" s="7"/>
      <c r="D67" s="7"/>
    </row>
    <row r="68" spans="2:9" ht="12.95" customHeight="1" x14ac:dyDescent="0.2">
      <c r="B68" s="150" t="s">
        <v>234</v>
      </c>
    </row>
    <row r="69" spans="2:9" ht="12.95" customHeight="1" x14ac:dyDescent="0.2">
      <c r="B69" s="150" t="s">
        <v>2</v>
      </c>
    </row>
    <row r="70" spans="2:9" ht="12.95" customHeight="1" x14ac:dyDescent="0.2">
      <c r="C70" s="7"/>
      <c r="D70" s="7"/>
    </row>
    <row r="71" spans="2:9" ht="12.95" customHeight="1" x14ac:dyDescent="0.2">
      <c r="C71" s="7"/>
      <c r="D71" s="7"/>
    </row>
    <row r="72" spans="2:9" ht="12.95" customHeight="1" x14ac:dyDescent="0.2">
      <c r="B72" s="19"/>
      <c r="C72" s="7"/>
      <c r="D72" s="7"/>
    </row>
    <row r="73" spans="2:9" ht="12.95" customHeight="1" x14ac:dyDescent="0.2">
      <c r="B73" s="19"/>
      <c r="C73" s="7"/>
      <c r="D73" s="7"/>
    </row>
    <row r="74" spans="2:9" ht="12.95" customHeight="1" x14ac:dyDescent="0.2">
      <c r="B74" s="19"/>
      <c r="C74" s="7"/>
      <c r="D74" s="7"/>
    </row>
    <row r="75" spans="2:9" ht="12.95" customHeight="1" x14ac:dyDescent="0.2">
      <c r="B75" s="19"/>
      <c r="C75" s="7"/>
      <c r="D75" s="7"/>
    </row>
    <row r="76" spans="2:9" ht="12.95" customHeight="1" x14ac:dyDescent="0.2">
      <c r="B76" s="19"/>
      <c r="C76" s="7"/>
      <c r="D76" s="7"/>
    </row>
    <row r="77" spans="2:9" ht="12.95" customHeight="1" x14ac:dyDescent="0.2">
      <c r="B77" s="19"/>
      <c r="C77" s="7"/>
      <c r="D77" s="7"/>
    </row>
    <row r="78" spans="2:9" ht="12.95" customHeight="1" x14ac:dyDescent="0.2">
      <c r="B78" s="19"/>
      <c r="C78" s="7"/>
      <c r="D78" s="7"/>
      <c r="I78" s="7"/>
    </row>
    <row r="79" spans="2:9" ht="12.95" customHeight="1" x14ac:dyDescent="0.2">
      <c r="B79" s="19"/>
      <c r="C79" s="7"/>
      <c r="D79" s="7"/>
    </row>
    <row r="80" spans="2:9" ht="12.95" customHeight="1" x14ac:dyDescent="0.2">
      <c r="B80" s="19"/>
      <c r="C80" s="7"/>
      <c r="D80" s="7"/>
    </row>
    <row r="81" spans="2:4" ht="12.95" customHeight="1" x14ac:dyDescent="0.2">
      <c r="B81" s="19"/>
      <c r="C81" s="7"/>
      <c r="D81" s="7"/>
    </row>
    <row r="82" spans="2:4" ht="12.95" customHeight="1" x14ac:dyDescent="0.2">
      <c r="B82" s="19"/>
      <c r="C82" s="7"/>
      <c r="D82" s="7"/>
    </row>
    <row r="85" spans="2:4" ht="12.95" customHeight="1" x14ac:dyDescent="0.2">
      <c r="C85" s="47"/>
      <c r="D85" s="47"/>
    </row>
    <row r="87" spans="2:4" ht="12.95" customHeight="1" x14ac:dyDescent="0.2">
      <c r="C87" s="269"/>
      <c r="D87" s="269"/>
    </row>
    <row r="88" spans="2:4" ht="12.95" customHeight="1" x14ac:dyDescent="0.2">
      <c r="C88" s="47"/>
      <c r="D88" s="47"/>
    </row>
  </sheetData>
  <mergeCells count="2">
    <mergeCell ref="C5:D5"/>
    <mergeCell ref="B5:B6"/>
  </mergeCells>
  <pageMargins left="0.25" right="0.25" top="0.75" bottom="0.75" header="0.3" footer="0.3"/>
  <pageSetup paperSize="9" scale="5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2:F23"/>
  <sheetViews>
    <sheetView showGridLines="0" zoomScaleNormal="100" workbookViewId="0">
      <selection activeCell="F33" sqref="F33"/>
    </sheetView>
  </sheetViews>
  <sheetFormatPr defaultColWidth="9.33203125" defaultRowHeight="12.95" customHeight="1" x14ac:dyDescent="0.2"/>
  <cols>
    <col min="1" max="1" width="2.83203125" style="150" customWidth="1"/>
    <col min="2" max="2" width="24.5" style="150" customWidth="1"/>
    <col min="3" max="3" width="23.83203125" style="150" customWidth="1"/>
    <col min="4" max="4" width="28.83203125" style="150" customWidth="1"/>
    <col min="5" max="5" width="15.33203125" style="150" customWidth="1"/>
    <col min="6" max="6" width="28.33203125" style="150" customWidth="1"/>
    <col min="7" max="9" width="9.33203125" style="150" customWidth="1"/>
    <col min="10" max="16384" width="9.33203125" style="150"/>
  </cols>
  <sheetData>
    <row r="2" spans="2:5" ht="15.75" x14ac:dyDescent="0.25">
      <c r="B2" s="39" t="s">
        <v>375</v>
      </c>
    </row>
    <row r="5" spans="2:5" ht="21" customHeight="1" x14ac:dyDescent="0.2">
      <c r="B5" s="76"/>
      <c r="C5" s="76" t="s">
        <v>105</v>
      </c>
      <c r="D5" s="76" t="s">
        <v>106</v>
      </c>
    </row>
    <row r="6" spans="2:5" ht="12.95" customHeight="1" x14ac:dyDescent="0.2">
      <c r="B6" s="150" t="s">
        <v>148</v>
      </c>
      <c r="C6" s="144">
        <v>34617245</v>
      </c>
      <c r="D6" s="144">
        <v>2198184587.190001</v>
      </c>
    </row>
    <row r="7" spans="2:5" ht="12.95" customHeight="1" x14ac:dyDescent="0.2">
      <c r="B7" s="150" t="s">
        <v>65</v>
      </c>
      <c r="C7" s="144">
        <v>9665670</v>
      </c>
      <c r="D7" s="144">
        <v>597937055.8499999</v>
      </c>
    </row>
    <row r="8" spans="2:5" ht="12.95" customHeight="1" x14ac:dyDescent="0.2">
      <c r="B8" s="150" t="s">
        <v>149</v>
      </c>
      <c r="C8" s="144">
        <v>12522752</v>
      </c>
      <c r="D8" s="144">
        <v>446203312.98000002</v>
      </c>
    </row>
    <row r="9" spans="2:5" ht="12.95" customHeight="1" x14ac:dyDescent="0.2">
      <c r="B9" s="150" t="s">
        <v>228</v>
      </c>
      <c r="C9" s="7">
        <v>2158855</v>
      </c>
      <c r="D9" s="7">
        <v>392423293.28000003</v>
      </c>
      <c r="E9" s="38"/>
    </row>
    <row r="10" spans="2:5" ht="12.95" customHeight="1" x14ac:dyDescent="0.2">
      <c r="B10" s="150" t="s">
        <v>198</v>
      </c>
      <c r="C10" s="7">
        <v>7868006</v>
      </c>
      <c r="D10" s="7">
        <v>349989461.94</v>
      </c>
    </row>
    <row r="11" spans="2:5" ht="12.95" customHeight="1" x14ac:dyDescent="0.2">
      <c r="B11" s="150" t="s">
        <v>66</v>
      </c>
      <c r="C11" s="7">
        <v>5054570</v>
      </c>
      <c r="D11" s="7">
        <v>309515173.39999998</v>
      </c>
    </row>
    <row r="12" spans="2:5" ht="12.95" customHeight="1" x14ac:dyDescent="0.2">
      <c r="B12" s="150" t="s">
        <v>64</v>
      </c>
      <c r="C12" s="7">
        <v>5143198</v>
      </c>
      <c r="D12" s="7">
        <v>240210693.34000003</v>
      </c>
    </row>
    <row r="13" spans="2:5" ht="12.95" customHeight="1" x14ac:dyDescent="0.2">
      <c r="B13" s="150" t="s">
        <v>199</v>
      </c>
      <c r="C13" s="7">
        <v>3531466</v>
      </c>
      <c r="D13" s="7">
        <v>211932978.39000002</v>
      </c>
    </row>
    <row r="14" spans="2:5" ht="12.95" customHeight="1" x14ac:dyDescent="0.2">
      <c r="B14" s="301" t="s">
        <v>361</v>
      </c>
      <c r="C14" s="144">
        <v>2588588</v>
      </c>
      <c r="D14" s="258">
        <v>175672111.17000002</v>
      </c>
    </row>
    <row r="15" spans="2:5" ht="12.95" customHeight="1" x14ac:dyDescent="0.2">
      <c r="B15" s="301" t="s">
        <v>362</v>
      </c>
      <c r="C15" s="144">
        <v>3010240</v>
      </c>
      <c r="D15" s="258">
        <v>166892355.85999998</v>
      </c>
    </row>
    <row r="16" spans="2:5" ht="12.95" customHeight="1" x14ac:dyDescent="0.2">
      <c r="B16" s="285" t="s">
        <v>288</v>
      </c>
      <c r="C16" s="24">
        <v>2818391</v>
      </c>
      <c r="D16" s="24">
        <v>133893245.43999998</v>
      </c>
    </row>
    <row r="17" spans="2:6" ht="12.95" customHeight="1" x14ac:dyDescent="0.2">
      <c r="C17" s="7"/>
      <c r="D17" s="7"/>
    </row>
    <row r="18" spans="2:6" ht="12.95" customHeight="1" x14ac:dyDescent="0.2">
      <c r="B18" s="150" t="s">
        <v>363</v>
      </c>
    </row>
    <row r="19" spans="2:6" ht="12.95" customHeight="1" x14ac:dyDescent="0.2">
      <c r="B19" s="150" t="s">
        <v>229</v>
      </c>
    </row>
    <row r="20" spans="2:6" ht="12.95" customHeight="1" x14ac:dyDescent="0.2">
      <c r="B20" s="150" t="s">
        <v>2</v>
      </c>
      <c r="F20" s="26"/>
    </row>
    <row r="21" spans="2:6" ht="12.95" customHeight="1" x14ac:dyDescent="0.2">
      <c r="D21" s="17"/>
    </row>
    <row r="22" spans="2:6" ht="12.95" customHeight="1" x14ac:dyDescent="0.2">
      <c r="C22" s="7"/>
      <c r="D22" s="98"/>
    </row>
    <row r="23" spans="2:6" ht="12.95" customHeight="1" x14ac:dyDescent="0.2">
      <c r="C23" s="26"/>
      <c r="D23" s="26"/>
    </row>
  </sheetData>
  <pageMargins left="0.25" right="0.25" top="0.75" bottom="0.75" header="0.3" footer="0.3"/>
  <pageSetup paperSize="9" scale="95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7295-B6C3-4478-938C-B2AE3B62BBB4}">
  <sheetPr>
    <pageSetUpPr fitToPage="1"/>
  </sheetPr>
  <dimension ref="B3:L37"/>
  <sheetViews>
    <sheetView showGridLines="0" topLeftCell="B16" workbookViewId="0">
      <selection activeCell="I17" sqref="I17"/>
    </sheetView>
  </sheetViews>
  <sheetFormatPr defaultColWidth="9.33203125" defaultRowHeight="11.25" x14ac:dyDescent="0.2"/>
  <cols>
    <col min="1" max="1" width="4.33203125" style="150" customWidth="1"/>
    <col min="2" max="2" width="71.1640625" style="150" customWidth="1"/>
    <col min="3" max="3" width="28.6640625" style="150" customWidth="1"/>
    <col min="4" max="4" width="24" style="150" bestFit="1" customWidth="1"/>
    <col min="5" max="5" width="14.33203125" style="150" bestFit="1" customWidth="1"/>
    <col min="6" max="16384" width="9.33203125" style="150"/>
  </cols>
  <sheetData>
    <row r="3" spans="2:12" ht="15.75" x14ac:dyDescent="0.25">
      <c r="B3" s="211" t="s">
        <v>264</v>
      </c>
      <c r="C3" s="210"/>
      <c r="D3" s="210"/>
      <c r="E3" s="210"/>
      <c r="F3" s="210"/>
      <c r="G3" s="210"/>
      <c r="H3" s="210"/>
      <c r="I3" s="179"/>
    </row>
    <row r="4" spans="2:12" x14ac:dyDescent="0.2">
      <c r="B4" s="179"/>
      <c r="C4" s="179"/>
      <c r="D4" s="179"/>
      <c r="E4" s="179"/>
      <c r="F4" s="179"/>
      <c r="G4" s="179"/>
      <c r="H4" s="179"/>
      <c r="I4" s="179"/>
    </row>
    <row r="5" spans="2:12" x14ac:dyDescent="0.2">
      <c r="B5" s="179"/>
      <c r="C5" s="179"/>
      <c r="D5" s="179"/>
      <c r="E5" s="179"/>
      <c r="F5" s="179"/>
      <c r="G5" s="179"/>
      <c r="H5" s="179"/>
      <c r="I5" s="179"/>
    </row>
    <row r="6" spans="2:12" ht="24" x14ac:dyDescent="0.2">
      <c r="B6" s="302" t="s">
        <v>305</v>
      </c>
      <c r="C6" s="303" t="s">
        <v>45</v>
      </c>
      <c r="D6" s="303" t="s">
        <v>306</v>
      </c>
      <c r="E6" s="179"/>
      <c r="F6" s="179"/>
      <c r="G6" s="179"/>
      <c r="H6" s="179"/>
      <c r="I6" s="179"/>
    </row>
    <row r="7" spans="2:12" ht="16.5" customHeight="1" x14ac:dyDescent="0.2">
      <c r="B7" s="180" t="s">
        <v>289</v>
      </c>
      <c r="C7" s="304">
        <v>7582448</v>
      </c>
      <c r="D7" s="304">
        <v>1242946538.22</v>
      </c>
      <c r="E7" s="179"/>
      <c r="F7" s="179"/>
      <c r="G7" s="179"/>
      <c r="H7" s="179"/>
      <c r="I7" s="179"/>
    </row>
    <row r="8" spans="2:12" ht="16.5" customHeight="1" x14ac:dyDescent="0.2">
      <c r="B8" s="180" t="s">
        <v>311</v>
      </c>
      <c r="C8" s="304">
        <v>6694243</v>
      </c>
      <c r="D8" s="304">
        <v>909456030.25000012</v>
      </c>
      <c r="E8" s="179"/>
      <c r="F8" s="179"/>
      <c r="G8" s="179"/>
      <c r="H8" s="179"/>
      <c r="I8" s="179"/>
    </row>
    <row r="9" spans="2:12" ht="16.5" customHeight="1" x14ac:dyDescent="0.2">
      <c r="B9" s="180" t="s">
        <v>291</v>
      </c>
      <c r="C9" s="304">
        <v>2849463</v>
      </c>
      <c r="D9" s="304">
        <v>308572364.67000002</v>
      </c>
      <c r="E9" s="179"/>
      <c r="F9" s="179"/>
      <c r="G9" s="179"/>
      <c r="H9" s="179"/>
      <c r="I9" s="179"/>
    </row>
    <row r="10" spans="2:12" ht="16.5" customHeight="1" x14ac:dyDescent="0.25">
      <c r="B10" s="180" t="s">
        <v>290</v>
      </c>
      <c r="C10" s="304">
        <v>899994</v>
      </c>
      <c r="D10" s="304">
        <v>268281698.34999987</v>
      </c>
      <c r="E10" s="179"/>
      <c r="F10" s="179"/>
      <c r="G10" s="179"/>
      <c r="H10" s="179"/>
      <c r="I10" s="179"/>
      <c r="L10" s="230"/>
    </row>
    <row r="11" spans="2:12" ht="16.5" customHeight="1" x14ac:dyDescent="0.2">
      <c r="B11" s="180" t="s">
        <v>292</v>
      </c>
      <c r="C11" s="304">
        <v>2562474</v>
      </c>
      <c r="D11" s="304">
        <v>178433773.12000006</v>
      </c>
      <c r="E11" s="179"/>
      <c r="F11" s="179"/>
      <c r="G11" s="179"/>
      <c r="H11" s="179"/>
      <c r="I11" s="179"/>
    </row>
    <row r="12" spans="2:12" ht="16.5" customHeight="1" x14ac:dyDescent="0.2">
      <c r="B12" s="180" t="s">
        <v>293</v>
      </c>
      <c r="C12" s="304">
        <v>4143171</v>
      </c>
      <c r="D12" s="304">
        <v>160992198.1399999</v>
      </c>
      <c r="E12" s="179"/>
      <c r="F12" s="179"/>
      <c r="G12" s="179"/>
      <c r="H12" s="179"/>
      <c r="I12" s="179"/>
    </row>
    <row r="13" spans="2:12" ht="16.5" customHeight="1" x14ac:dyDescent="0.2">
      <c r="B13" s="305" t="s">
        <v>253</v>
      </c>
      <c r="C13" s="304">
        <v>3817824</v>
      </c>
      <c r="D13" s="304">
        <v>144318932.38000005</v>
      </c>
    </row>
    <row r="14" spans="2:12" ht="16.5" customHeight="1" x14ac:dyDescent="0.2">
      <c r="B14" s="180" t="s">
        <v>294</v>
      </c>
      <c r="C14" s="304">
        <v>1398165</v>
      </c>
      <c r="D14" s="304">
        <v>106928686.97000006</v>
      </c>
      <c r="E14" s="179"/>
      <c r="F14" s="179"/>
      <c r="G14" s="179"/>
      <c r="H14" s="179"/>
      <c r="I14" s="179"/>
    </row>
    <row r="15" spans="2:12" ht="16.5" customHeight="1" x14ac:dyDescent="0.2">
      <c r="B15" s="180" t="s">
        <v>312</v>
      </c>
      <c r="C15" s="304">
        <v>410918</v>
      </c>
      <c r="D15" s="304">
        <v>91815093.459999919</v>
      </c>
      <c r="E15" s="179"/>
      <c r="F15" s="179"/>
      <c r="G15" s="179"/>
      <c r="H15" s="179"/>
      <c r="I15" s="179"/>
    </row>
    <row r="16" spans="2:12" ht="16.5" customHeight="1" x14ac:dyDescent="0.2">
      <c r="B16" s="232" t="s">
        <v>295</v>
      </c>
      <c r="C16" s="304">
        <v>308320</v>
      </c>
      <c r="D16" s="304">
        <v>77253792.170000046</v>
      </c>
      <c r="E16" s="179"/>
      <c r="F16" s="179"/>
      <c r="G16" s="179"/>
      <c r="H16" s="179"/>
      <c r="I16" s="179"/>
    </row>
    <row r="17" spans="2:9" ht="12" x14ac:dyDescent="0.2">
      <c r="B17" s="233"/>
      <c r="C17" s="234"/>
      <c r="D17" s="234"/>
      <c r="E17" s="179"/>
      <c r="F17" s="179"/>
      <c r="G17" s="179"/>
      <c r="H17" s="179"/>
      <c r="I17" s="179"/>
    </row>
    <row r="18" spans="2:9" ht="12" x14ac:dyDescent="0.2">
      <c r="B18" s="180" t="s">
        <v>364</v>
      </c>
      <c r="C18" s="179"/>
      <c r="D18" s="179"/>
      <c r="E18" s="179"/>
      <c r="F18" s="179"/>
      <c r="G18" s="179"/>
      <c r="H18" s="179"/>
      <c r="I18" s="179"/>
    </row>
    <row r="19" spans="2:9" ht="12" x14ac:dyDescent="0.2">
      <c r="B19" s="180" t="s">
        <v>2</v>
      </c>
      <c r="C19" s="179"/>
      <c r="D19" s="179"/>
      <c r="E19" s="179"/>
      <c r="F19" s="179"/>
      <c r="G19" s="179"/>
      <c r="H19" s="179"/>
      <c r="I19" s="179"/>
    </row>
    <row r="20" spans="2:9" ht="12" x14ac:dyDescent="0.2">
      <c r="B20" s="180"/>
      <c r="C20" s="179"/>
      <c r="D20" s="179"/>
      <c r="E20" s="179"/>
      <c r="F20" s="179"/>
      <c r="G20" s="179"/>
      <c r="H20" s="179"/>
      <c r="I20" s="179"/>
    </row>
    <row r="21" spans="2:9" ht="12" x14ac:dyDescent="0.2">
      <c r="B21" s="180"/>
      <c r="C21" s="179"/>
      <c r="D21" s="179"/>
      <c r="E21" s="179"/>
      <c r="F21" s="179"/>
      <c r="G21" s="179"/>
      <c r="H21" s="179"/>
      <c r="I21" s="179"/>
    </row>
    <row r="22" spans="2:9" ht="15.75" x14ac:dyDescent="0.25">
      <c r="B22" s="211" t="s">
        <v>271</v>
      </c>
      <c r="C22" s="210"/>
      <c r="D22" s="210"/>
      <c r="E22" s="210"/>
      <c r="F22" s="210"/>
      <c r="G22" s="210"/>
      <c r="H22" s="210"/>
      <c r="I22" s="210"/>
    </row>
    <row r="23" spans="2:9" x14ac:dyDescent="0.2">
      <c r="B23" s="179"/>
      <c r="C23" s="179"/>
      <c r="D23" s="179"/>
      <c r="E23" s="179"/>
      <c r="F23" s="179"/>
      <c r="G23" s="179"/>
      <c r="H23" s="179"/>
      <c r="I23" s="179"/>
    </row>
    <row r="24" spans="2:9" ht="24" x14ac:dyDescent="0.2">
      <c r="B24" s="302" t="s">
        <v>305</v>
      </c>
      <c r="C24" s="303" t="s">
        <v>45</v>
      </c>
      <c r="D24" s="303" t="s">
        <v>306</v>
      </c>
      <c r="E24" s="179"/>
      <c r="F24" s="179"/>
      <c r="G24" s="179"/>
      <c r="H24" s="179"/>
      <c r="I24" s="179"/>
    </row>
    <row r="25" spans="2:9" ht="15.75" customHeight="1" x14ac:dyDescent="0.2">
      <c r="B25" s="180" t="s">
        <v>297</v>
      </c>
      <c r="C25" s="304">
        <v>9923660</v>
      </c>
      <c r="D25" s="306">
        <v>272114617.36000013</v>
      </c>
      <c r="E25" s="179"/>
      <c r="F25" s="179"/>
      <c r="G25" s="179"/>
      <c r="H25" s="179"/>
      <c r="I25" s="179"/>
    </row>
    <row r="26" spans="2:9" ht="15.75" customHeight="1" x14ac:dyDescent="0.2">
      <c r="B26" s="180" t="s">
        <v>296</v>
      </c>
      <c r="C26" s="304">
        <v>4474264</v>
      </c>
      <c r="D26" s="306">
        <v>139946196.56000006</v>
      </c>
      <c r="E26" s="179"/>
      <c r="F26" s="179"/>
      <c r="G26" s="179"/>
      <c r="H26" s="179"/>
      <c r="I26" s="179"/>
    </row>
    <row r="27" spans="2:9" ht="15.75" customHeight="1" x14ac:dyDescent="0.2">
      <c r="B27" s="180" t="s">
        <v>312</v>
      </c>
      <c r="C27" s="304">
        <v>882474</v>
      </c>
      <c r="D27" s="306">
        <v>133876584.25000016</v>
      </c>
      <c r="E27" s="179"/>
      <c r="F27" s="179"/>
      <c r="G27" s="179"/>
      <c r="H27" s="179"/>
      <c r="I27" s="179"/>
    </row>
    <row r="28" spans="2:9" ht="15.75" customHeight="1" x14ac:dyDescent="0.2">
      <c r="B28" s="180" t="s">
        <v>252</v>
      </c>
      <c r="C28" s="304">
        <v>3730411</v>
      </c>
      <c r="D28" s="306">
        <v>101550913.65999998</v>
      </c>
      <c r="E28" s="179"/>
      <c r="F28" s="179"/>
      <c r="G28" s="179"/>
      <c r="H28" s="179"/>
      <c r="I28" s="179"/>
    </row>
    <row r="29" spans="2:9" ht="15.75" customHeight="1" x14ac:dyDescent="0.2">
      <c r="B29" s="180" t="s">
        <v>265</v>
      </c>
      <c r="C29" s="304">
        <v>1059908</v>
      </c>
      <c r="D29" s="306">
        <v>70129466.950000003</v>
      </c>
      <c r="E29" s="179"/>
      <c r="F29" s="179"/>
      <c r="G29" s="179"/>
      <c r="H29" s="179"/>
      <c r="I29" s="179"/>
    </row>
    <row r="30" spans="2:9" ht="15.75" customHeight="1" x14ac:dyDescent="0.2">
      <c r="B30" s="180" t="s">
        <v>292</v>
      </c>
      <c r="C30" s="304">
        <v>489880</v>
      </c>
      <c r="D30" s="306">
        <v>49982330.080000021</v>
      </c>
      <c r="E30" s="179"/>
      <c r="F30" s="179"/>
      <c r="G30" s="179"/>
      <c r="H30" s="179"/>
      <c r="I30" s="179"/>
    </row>
    <row r="31" spans="2:9" ht="15.75" customHeight="1" x14ac:dyDescent="0.2">
      <c r="B31" s="180" t="s">
        <v>298</v>
      </c>
      <c r="C31" s="304">
        <v>1733833</v>
      </c>
      <c r="D31" s="306">
        <v>25826866.819999997</v>
      </c>
      <c r="E31" s="179"/>
      <c r="F31" s="179"/>
      <c r="G31" s="179"/>
      <c r="H31" s="179"/>
      <c r="I31" s="179"/>
    </row>
    <row r="32" spans="2:9" ht="15.75" customHeight="1" x14ac:dyDescent="0.2">
      <c r="B32" s="180" t="s">
        <v>293</v>
      </c>
      <c r="C32" s="304">
        <v>379075</v>
      </c>
      <c r="D32" s="306">
        <v>23726539.470000003</v>
      </c>
      <c r="E32" s="179"/>
      <c r="F32" s="179"/>
      <c r="G32" s="179"/>
      <c r="H32" s="179"/>
      <c r="I32" s="179"/>
    </row>
    <row r="33" spans="2:4" ht="15.75" customHeight="1" x14ac:dyDescent="0.2">
      <c r="B33" s="180" t="s">
        <v>289</v>
      </c>
      <c r="C33" s="304">
        <v>5067</v>
      </c>
      <c r="D33" s="306">
        <v>2378829.169999999</v>
      </c>
    </row>
    <row r="34" spans="2:4" ht="15.75" customHeight="1" x14ac:dyDescent="0.2">
      <c r="B34" s="307" t="s">
        <v>311</v>
      </c>
      <c r="C34" s="308">
        <v>12657</v>
      </c>
      <c r="D34" s="309">
        <v>1620506.8899999997</v>
      </c>
    </row>
    <row r="36" spans="2:4" ht="12" x14ac:dyDescent="0.2">
      <c r="B36" s="180" t="s">
        <v>364</v>
      </c>
      <c r="C36" s="179"/>
    </row>
    <row r="37" spans="2:4" ht="12" x14ac:dyDescent="0.2">
      <c r="B37" s="180" t="s">
        <v>2</v>
      </c>
      <c r="C37" s="179"/>
    </row>
  </sheetData>
  <pageMargins left="0.25" right="0.25" top="0.75" bottom="0.75" header="0.3" footer="0.3"/>
  <pageSetup paperSize="9" scale="69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  <pageSetUpPr fitToPage="1"/>
  </sheetPr>
  <dimension ref="B2:L78"/>
  <sheetViews>
    <sheetView showGridLines="0" zoomScale="115" zoomScaleNormal="115" workbookViewId="0">
      <selection activeCell="C60" sqref="C60"/>
    </sheetView>
  </sheetViews>
  <sheetFormatPr defaultRowHeight="12.95" customHeight="1" x14ac:dyDescent="0.2"/>
  <cols>
    <col min="1" max="1" width="2.83203125" customWidth="1"/>
    <col min="2" max="2" width="15.5" customWidth="1"/>
    <col min="3" max="4" width="29.1640625" customWidth="1"/>
    <col min="5" max="5" width="12.6640625" customWidth="1"/>
    <col min="6" max="6" width="17.33203125" customWidth="1"/>
    <col min="7" max="7" width="22.1640625" customWidth="1"/>
    <col min="8" max="10" width="13.6640625" customWidth="1"/>
  </cols>
  <sheetData>
    <row r="2" spans="2:4" ht="15.75" x14ac:dyDescent="0.25">
      <c r="B2" s="1" t="s">
        <v>299</v>
      </c>
    </row>
    <row r="5" spans="2:4" ht="22.5" x14ac:dyDescent="0.2">
      <c r="B5" s="9" t="s">
        <v>1</v>
      </c>
      <c r="C5" s="48" t="s">
        <v>101</v>
      </c>
      <c r="D5" s="48" t="s">
        <v>102</v>
      </c>
    </row>
    <row r="6" spans="2:4" ht="12.95" customHeight="1" x14ac:dyDescent="0.2">
      <c r="B6" s="19">
        <v>44197</v>
      </c>
      <c r="C6" s="32">
        <v>38456964</v>
      </c>
      <c r="D6" s="133">
        <v>1713561737.7397304</v>
      </c>
    </row>
    <row r="7" spans="2:4" ht="12.95" customHeight="1" x14ac:dyDescent="0.2">
      <c r="B7" s="19">
        <v>44228</v>
      </c>
      <c r="C7" s="32">
        <v>39228982</v>
      </c>
      <c r="D7" s="133">
        <v>1752486914.3274271</v>
      </c>
    </row>
    <row r="8" spans="2:4" ht="12.95" customHeight="1" x14ac:dyDescent="0.2">
      <c r="B8" s="19">
        <v>44256</v>
      </c>
      <c r="C8" s="32">
        <v>44419494</v>
      </c>
      <c r="D8" s="133">
        <v>2038261058.3316741</v>
      </c>
    </row>
    <row r="9" spans="2:4" ht="12.95" customHeight="1" x14ac:dyDescent="0.2">
      <c r="B9" s="19">
        <v>44287</v>
      </c>
      <c r="C9" s="32">
        <v>42614531</v>
      </c>
      <c r="D9" s="133">
        <v>1964511533.0811598</v>
      </c>
    </row>
    <row r="10" spans="2:4" ht="12.95" customHeight="1" x14ac:dyDescent="0.2">
      <c r="B10" s="19">
        <v>44317</v>
      </c>
      <c r="C10" s="32">
        <v>47793042</v>
      </c>
      <c r="D10" s="133">
        <v>2226009186.6746297</v>
      </c>
    </row>
    <row r="11" spans="2:4" ht="12.95" customHeight="1" x14ac:dyDescent="0.2">
      <c r="B11" s="19">
        <v>44348</v>
      </c>
      <c r="C11" s="32">
        <v>51741812</v>
      </c>
      <c r="D11" s="133">
        <v>2476285075.9838076</v>
      </c>
    </row>
    <row r="12" spans="2:4" ht="12.95" customHeight="1" x14ac:dyDescent="0.2">
      <c r="B12" s="40">
        <v>44378</v>
      </c>
      <c r="C12" s="32">
        <v>61603394</v>
      </c>
      <c r="D12" s="133">
        <v>3170584297.166368</v>
      </c>
    </row>
    <row r="13" spans="2:4" ht="12.95" customHeight="1" x14ac:dyDescent="0.2">
      <c r="B13" s="95">
        <v>44409</v>
      </c>
      <c r="C13" s="32">
        <v>63987555</v>
      </c>
      <c r="D13" s="133">
        <v>3405766786.9135308</v>
      </c>
    </row>
    <row r="14" spans="2:4" ht="12.95" customHeight="1" x14ac:dyDescent="0.2">
      <c r="B14" s="19">
        <v>44440</v>
      </c>
      <c r="C14" s="32">
        <v>55010457</v>
      </c>
      <c r="D14" s="133">
        <v>2711566394.1867409</v>
      </c>
    </row>
    <row r="15" spans="2:4" ht="12.95" customHeight="1" x14ac:dyDescent="0.2">
      <c r="B15" s="19">
        <v>44470</v>
      </c>
      <c r="C15" s="32">
        <v>50365393</v>
      </c>
      <c r="D15" s="133">
        <v>2344345444.0241556</v>
      </c>
    </row>
    <row r="16" spans="2:4" ht="12.95" customHeight="1" x14ac:dyDescent="0.2">
      <c r="B16" s="19">
        <v>44501</v>
      </c>
      <c r="C16" s="32">
        <v>45852339</v>
      </c>
      <c r="D16" s="133">
        <v>2140530457.2300749</v>
      </c>
    </row>
    <row r="17" spans="2:6" ht="12.95" customHeight="1" x14ac:dyDescent="0.2">
      <c r="B17" s="95">
        <v>44531</v>
      </c>
      <c r="C17" s="32">
        <v>50941777</v>
      </c>
      <c r="D17" s="133">
        <v>2394298610.6576414</v>
      </c>
    </row>
    <row r="18" spans="2:6" ht="12.95" customHeight="1" x14ac:dyDescent="0.2">
      <c r="B18" s="19">
        <v>44562</v>
      </c>
      <c r="C18" s="32">
        <v>43472109</v>
      </c>
      <c r="D18" s="133">
        <v>1942530509.788307</v>
      </c>
    </row>
    <row r="19" spans="2:6" ht="12.95" customHeight="1" x14ac:dyDescent="0.2">
      <c r="B19" s="19">
        <v>44593</v>
      </c>
      <c r="C19" s="32">
        <v>43503695</v>
      </c>
      <c r="D19" s="133">
        <v>1989504131.6610258</v>
      </c>
    </row>
    <row r="20" spans="2:6" ht="12.95" customHeight="1" x14ac:dyDescent="0.2">
      <c r="B20" s="19">
        <v>44621</v>
      </c>
      <c r="C20" s="32">
        <v>49954754</v>
      </c>
      <c r="D20" s="133">
        <v>2303131015.9930983</v>
      </c>
    </row>
    <row r="21" spans="2:6" ht="12.95" customHeight="1" x14ac:dyDescent="0.2">
      <c r="B21" s="19">
        <v>44652</v>
      </c>
      <c r="C21" s="32">
        <v>51407763</v>
      </c>
      <c r="D21" s="133">
        <v>2417688030.1280775</v>
      </c>
    </row>
    <row r="22" spans="2:6" ht="12.95" customHeight="1" x14ac:dyDescent="0.2">
      <c r="B22" s="19">
        <v>44682</v>
      </c>
      <c r="C22" s="32">
        <v>58596063</v>
      </c>
      <c r="D22" s="133">
        <v>2747725162.5190787</v>
      </c>
    </row>
    <row r="23" spans="2:6" ht="12.95" customHeight="1" x14ac:dyDescent="0.2">
      <c r="B23" s="19">
        <v>44713</v>
      </c>
      <c r="C23" s="32">
        <v>64461455</v>
      </c>
      <c r="D23" s="133">
        <v>3160067543.4335389</v>
      </c>
    </row>
    <row r="24" spans="2:6" ht="12.95" customHeight="1" x14ac:dyDescent="0.2">
      <c r="B24" s="19">
        <v>44743</v>
      </c>
      <c r="C24" s="32">
        <v>76026807</v>
      </c>
      <c r="D24" s="133">
        <v>3870863238.4365249</v>
      </c>
    </row>
    <row r="25" spans="2:6" ht="12.95" customHeight="1" x14ac:dyDescent="0.2">
      <c r="B25" s="19">
        <v>44774</v>
      </c>
      <c r="C25" s="32">
        <v>76570323</v>
      </c>
      <c r="D25" s="133">
        <v>3923282755.8563938</v>
      </c>
    </row>
    <row r="26" spans="2:6" ht="12.95" customHeight="1" x14ac:dyDescent="0.2">
      <c r="B26" s="19">
        <v>44805</v>
      </c>
      <c r="C26" s="32">
        <v>65369496</v>
      </c>
      <c r="D26" s="133">
        <v>3104956563.1428761</v>
      </c>
    </row>
    <row r="27" spans="2:6" ht="12.95" customHeight="1" x14ac:dyDescent="0.2">
      <c r="B27" s="19">
        <v>44835</v>
      </c>
      <c r="C27" s="32">
        <v>60780115</v>
      </c>
      <c r="D27" s="133">
        <v>2737895376.2028003</v>
      </c>
    </row>
    <row r="28" spans="2:6" ht="12.95" customHeight="1" x14ac:dyDescent="0.2">
      <c r="B28" s="19">
        <v>44866</v>
      </c>
      <c r="C28" s="32">
        <v>54488066</v>
      </c>
      <c r="D28" s="133">
        <v>2481566496.9141946</v>
      </c>
    </row>
    <row r="29" spans="2:6" ht="12.95" customHeight="1" x14ac:dyDescent="0.2">
      <c r="B29" s="95">
        <v>44896</v>
      </c>
      <c r="C29" s="32">
        <v>57688601</v>
      </c>
      <c r="D29" s="133">
        <v>2658662798.9913063</v>
      </c>
    </row>
    <row r="30" spans="2:6" ht="12.95" customHeight="1" x14ac:dyDescent="0.2">
      <c r="B30" s="95">
        <v>44927</v>
      </c>
      <c r="C30" s="32">
        <v>50855232</v>
      </c>
      <c r="D30" s="32">
        <v>2088305940.24</v>
      </c>
      <c r="E30" s="68"/>
      <c r="F30" s="68"/>
    </row>
    <row r="31" spans="2:6" ht="12.95" customHeight="1" x14ac:dyDescent="0.2">
      <c r="B31" s="95">
        <v>44958</v>
      </c>
      <c r="C31" s="32">
        <v>52022602</v>
      </c>
      <c r="D31" s="32">
        <v>2214528124.2300005</v>
      </c>
      <c r="E31" s="68"/>
      <c r="F31" s="68"/>
    </row>
    <row r="32" spans="2:6" ht="12.95" customHeight="1" x14ac:dyDescent="0.2">
      <c r="B32" s="95">
        <v>44986</v>
      </c>
      <c r="C32" s="32">
        <v>60281679</v>
      </c>
      <c r="D32" s="32">
        <v>2610092871.3900003</v>
      </c>
    </row>
    <row r="33" spans="2:7" ht="12.95" customHeight="1" x14ac:dyDescent="0.2">
      <c r="B33" s="95">
        <v>45017</v>
      </c>
      <c r="C33" s="32">
        <v>60547003</v>
      </c>
      <c r="D33" s="32">
        <v>2763553929.9400005</v>
      </c>
    </row>
    <row r="34" spans="2:7" ht="12.95" customHeight="1" x14ac:dyDescent="0.2">
      <c r="B34" s="95">
        <v>45047</v>
      </c>
      <c r="C34" s="32">
        <v>67088266</v>
      </c>
      <c r="D34" s="32">
        <v>3109071283.8399997</v>
      </c>
    </row>
    <row r="35" spans="2:7" ht="12.95" customHeight="1" x14ac:dyDescent="0.2">
      <c r="B35" s="95">
        <v>45078</v>
      </c>
      <c r="C35" s="32">
        <v>72333238</v>
      </c>
      <c r="D35" s="32">
        <v>3498019465.7000003</v>
      </c>
    </row>
    <row r="36" spans="2:7" ht="12.95" customHeight="1" x14ac:dyDescent="0.2">
      <c r="B36" s="95">
        <v>45108</v>
      </c>
      <c r="C36" s="32">
        <v>82682087</v>
      </c>
      <c r="D36" s="32">
        <v>4154049516.4699993</v>
      </c>
    </row>
    <row r="37" spans="2:7" ht="12.95" customHeight="1" x14ac:dyDescent="0.2">
      <c r="B37" s="95">
        <v>45139</v>
      </c>
      <c r="C37" s="32">
        <v>81731413</v>
      </c>
      <c r="D37" s="32">
        <v>4206708151.7699995</v>
      </c>
    </row>
    <row r="38" spans="2:7" ht="12.95" customHeight="1" x14ac:dyDescent="0.2">
      <c r="B38" s="95">
        <v>45170</v>
      </c>
      <c r="C38" s="32">
        <v>71918408</v>
      </c>
      <c r="D38" s="32">
        <v>3505523073.79</v>
      </c>
    </row>
    <row r="39" spans="2:7" ht="12.95" customHeight="1" x14ac:dyDescent="0.2">
      <c r="B39" s="95">
        <v>45200</v>
      </c>
      <c r="C39" s="32">
        <v>66327698</v>
      </c>
      <c r="D39" s="32">
        <v>3143341895.6999998</v>
      </c>
    </row>
    <row r="40" spans="2:7" ht="12.95" customHeight="1" x14ac:dyDescent="0.2">
      <c r="B40" s="95">
        <v>45231</v>
      </c>
      <c r="C40" s="32">
        <v>59350387</v>
      </c>
      <c r="D40" s="32">
        <v>2862244469.9400001</v>
      </c>
      <c r="E40" s="7"/>
      <c r="F40" s="7"/>
      <c r="G40" s="7"/>
    </row>
    <row r="41" spans="2:7" ht="12.95" customHeight="1" x14ac:dyDescent="0.2">
      <c r="B41" s="95">
        <v>45261</v>
      </c>
      <c r="C41" s="32">
        <v>64653627</v>
      </c>
      <c r="D41" s="32">
        <v>3179139814.9300003</v>
      </c>
    </row>
    <row r="42" spans="2:7" ht="12.95" customHeight="1" x14ac:dyDescent="0.2">
      <c r="B42" s="95">
        <v>45292</v>
      </c>
      <c r="C42" s="32">
        <v>56150892</v>
      </c>
      <c r="D42" s="32">
        <v>2631596781.9200001</v>
      </c>
      <c r="E42" s="50"/>
      <c r="F42" s="50"/>
    </row>
    <row r="43" spans="2:7" ht="12.95" customHeight="1" x14ac:dyDescent="0.2">
      <c r="B43" s="95">
        <v>45323</v>
      </c>
      <c r="C43" s="32">
        <v>57891870</v>
      </c>
      <c r="D43" s="32">
        <v>2703157140.9300003</v>
      </c>
      <c r="E43" s="50"/>
      <c r="F43" s="50"/>
    </row>
    <row r="44" spans="2:7" ht="12.95" customHeight="1" x14ac:dyDescent="0.2">
      <c r="B44" s="95">
        <v>45352</v>
      </c>
      <c r="C44" s="32">
        <v>65035290</v>
      </c>
      <c r="D44" s="32">
        <v>3052754787.4800005</v>
      </c>
      <c r="E44" s="50"/>
      <c r="F44" s="50"/>
    </row>
    <row r="45" spans="2:7" ht="12.95" customHeight="1" x14ac:dyDescent="0.2">
      <c r="B45" s="95">
        <v>45383</v>
      </c>
      <c r="C45" s="32">
        <v>64736337</v>
      </c>
      <c r="D45" s="32">
        <v>3131187086.8699999</v>
      </c>
      <c r="E45" s="50"/>
      <c r="F45" s="50"/>
    </row>
    <row r="46" spans="2:7" ht="12.95" customHeight="1" x14ac:dyDescent="0.2">
      <c r="B46" s="95">
        <v>45413</v>
      </c>
      <c r="C46" s="32">
        <v>73469154</v>
      </c>
      <c r="D46" s="32">
        <v>3607999963.4000006</v>
      </c>
      <c r="E46" s="50"/>
      <c r="F46" s="50"/>
    </row>
    <row r="47" spans="2:7" ht="12.95" customHeight="1" x14ac:dyDescent="0.2">
      <c r="B47" s="95">
        <v>45444</v>
      </c>
      <c r="C47" s="32">
        <v>77158342</v>
      </c>
      <c r="D47" s="32">
        <v>3821445400.8100004</v>
      </c>
      <c r="E47" s="50"/>
      <c r="F47" s="50"/>
    </row>
    <row r="48" spans="2:7" ht="12.95" customHeight="1" x14ac:dyDescent="0.2">
      <c r="B48" s="95">
        <v>45474</v>
      </c>
      <c r="C48" s="32">
        <v>90882608</v>
      </c>
      <c r="D48" s="32">
        <v>4617279392.0499992</v>
      </c>
      <c r="E48" s="50"/>
      <c r="F48" s="50"/>
    </row>
    <row r="49" spans="2:7" ht="12.95" customHeight="1" x14ac:dyDescent="0.2">
      <c r="B49" s="95">
        <v>45505</v>
      </c>
      <c r="C49" s="32">
        <v>88979948</v>
      </c>
      <c r="D49" s="32">
        <v>4539955877.579999</v>
      </c>
      <c r="E49" s="50"/>
      <c r="F49" s="50"/>
    </row>
    <row r="50" spans="2:7" ht="12.95" customHeight="1" x14ac:dyDescent="0.2">
      <c r="B50" s="95">
        <v>45536</v>
      </c>
      <c r="C50" s="32">
        <v>76862220</v>
      </c>
      <c r="D50" s="32">
        <v>3800309778.3000002</v>
      </c>
      <c r="E50" s="50"/>
      <c r="F50" s="108"/>
      <c r="G50" s="108"/>
    </row>
    <row r="51" spans="2:7" ht="12.95" customHeight="1" x14ac:dyDescent="0.2">
      <c r="B51" s="95">
        <v>45566</v>
      </c>
      <c r="C51" s="32">
        <v>73089223</v>
      </c>
      <c r="D51" s="32">
        <v>3526457006.4399986</v>
      </c>
      <c r="E51" s="50"/>
      <c r="F51" s="50"/>
    </row>
    <row r="52" spans="2:7" ht="12.95" customHeight="1" x14ac:dyDescent="0.2">
      <c r="B52" s="95">
        <v>45597</v>
      </c>
      <c r="C52" s="32">
        <v>65342830</v>
      </c>
      <c r="D52" s="32">
        <v>3214508322.6800003</v>
      </c>
      <c r="E52" s="50"/>
      <c r="F52" s="50"/>
    </row>
    <row r="53" spans="2:7" s="129" customFormat="1" ht="12.95" customHeight="1" x14ac:dyDescent="0.2">
      <c r="B53" s="19">
        <v>45627</v>
      </c>
      <c r="C53" s="7">
        <v>69497486</v>
      </c>
      <c r="D53" s="7">
        <v>3553745263.02</v>
      </c>
      <c r="E53" s="50"/>
      <c r="F53" s="113">
        <f>SUM(C42:C53)</f>
        <v>859096200</v>
      </c>
      <c r="G53" s="113">
        <f>SUM(D42:D53)</f>
        <v>42200396801.479996</v>
      </c>
    </row>
    <row r="54" spans="2:7" s="150" customFormat="1" ht="12.95" customHeight="1" x14ac:dyDescent="0.2">
      <c r="B54" s="95">
        <v>45658</v>
      </c>
      <c r="C54" s="258">
        <v>61468991</v>
      </c>
      <c r="D54" s="258">
        <v>2939714263.5100002</v>
      </c>
      <c r="E54" s="32"/>
      <c r="F54" s="113">
        <f>SUM(C54:C65)</f>
        <v>915432444</v>
      </c>
      <c r="G54" s="113">
        <f>SUM(D54:D65)</f>
        <v>45473017047.980011</v>
      </c>
    </row>
    <row r="55" spans="2:7" s="150" customFormat="1" ht="12.95" customHeight="1" x14ac:dyDescent="0.2">
      <c r="B55" s="95">
        <v>45689</v>
      </c>
      <c r="C55" s="258">
        <v>59145128</v>
      </c>
      <c r="D55" s="258">
        <v>2858943408.4199996</v>
      </c>
      <c r="E55" s="32"/>
      <c r="F55" s="272">
        <f>F54/F53-1</f>
        <v>6.5576176451484613E-2</v>
      </c>
      <c r="G55" s="272">
        <f>G54/G53-1</f>
        <v>7.7549513619389554E-2</v>
      </c>
    </row>
    <row r="56" spans="2:7" s="150" customFormat="1" ht="12.95" customHeight="1" x14ac:dyDescent="0.2">
      <c r="B56" s="95">
        <v>45717</v>
      </c>
      <c r="C56" s="258">
        <v>67107389</v>
      </c>
      <c r="D56" s="258">
        <v>3224793493.79</v>
      </c>
      <c r="E56" s="32"/>
      <c r="F56" s="113"/>
      <c r="G56" s="113"/>
    </row>
    <row r="57" spans="2:7" s="150" customFormat="1" ht="12.95" customHeight="1" x14ac:dyDescent="0.2">
      <c r="B57" s="95">
        <v>45748</v>
      </c>
      <c r="C57" s="258">
        <v>71040891</v>
      </c>
      <c r="D57" s="258">
        <v>3506896575.6299996</v>
      </c>
      <c r="E57" s="32"/>
      <c r="F57" s="113"/>
      <c r="G57" s="113"/>
    </row>
    <row r="58" spans="2:7" s="150" customFormat="1" ht="12.95" customHeight="1" x14ac:dyDescent="0.2">
      <c r="B58" s="95">
        <v>45778</v>
      </c>
      <c r="C58" s="258">
        <v>76910880</v>
      </c>
      <c r="D58" s="258">
        <v>3826744943.6700001</v>
      </c>
      <c r="E58" s="32"/>
      <c r="F58" s="113"/>
      <c r="G58" s="113"/>
    </row>
    <row r="59" spans="2:7" s="150" customFormat="1" ht="12.95" customHeight="1" x14ac:dyDescent="0.2">
      <c r="B59" s="95">
        <v>45809</v>
      </c>
      <c r="C59" s="258">
        <v>83530695</v>
      </c>
      <c r="D59" s="258">
        <v>4239938116.8400002</v>
      </c>
      <c r="E59" s="32"/>
      <c r="F59" s="113"/>
      <c r="G59" s="113"/>
    </row>
    <row r="60" spans="2:7" s="150" customFormat="1" ht="12.95" customHeight="1" x14ac:dyDescent="0.2">
      <c r="B60" s="95">
        <v>45839</v>
      </c>
      <c r="C60" s="258">
        <v>95642162</v>
      </c>
      <c r="D60" s="258">
        <v>4848434254.0200005</v>
      </c>
      <c r="E60" s="32"/>
      <c r="F60" s="113"/>
      <c r="G60" s="113"/>
    </row>
    <row r="61" spans="2:7" s="150" customFormat="1" ht="12.95" customHeight="1" x14ac:dyDescent="0.2">
      <c r="B61" s="95">
        <v>45870</v>
      </c>
      <c r="C61" s="258">
        <v>93376570</v>
      </c>
      <c r="D61" s="258">
        <v>4783273706.25</v>
      </c>
      <c r="E61" s="32"/>
      <c r="F61" s="113"/>
      <c r="G61" s="113"/>
    </row>
    <row r="62" spans="2:7" s="150" customFormat="1" ht="12.95" customHeight="1" x14ac:dyDescent="0.2">
      <c r="B62" s="95">
        <v>45901</v>
      </c>
      <c r="C62" s="258">
        <v>83311527</v>
      </c>
      <c r="D62" s="258">
        <v>4147259584.9900002</v>
      </c>
      <c r="E62" s="32"/>
      <c r="F62" s="113"/>
      <c r="G62" s="113"/>
    </row>
    <row r="63" spans="2:7" s="150" customFormat="1" ht="12.95" customHeight="1" x14ac:dyDescent="0.2">
      <c r="B63" s="95">
        <v>45931</v>
      </c>
      <c r="C63" s="258">
        <v>78542579</v>
      </c>
      <c r="D63" s="258">
        <v>3817347303.7200003</v>
      </c>
      <c r="E63" s="32"/>
      <c r="F63" s="113"/>
      <c r="G63" s="113"/>
    </row>
    <row r="64" spans="2:7" s="150" customFormat="1" ht="12.95" customHeight="1" x14ac:dyDescent="0.2">
      <c r="B64" s="95">
        <v>45962</v>
      </c>
      <c r="C64" s="258">
        <v>69363763</v>
      </c>
      <c r="D64" s="258">
        <v>3404093769.5500002</v>
      </c>
      <c r="E64" s="32"/>
      <c r="F64" s="113"/>
      <c r="G64" s="113"/>
    </row>
    <row r="65" spans="2:12" s="150" customFormat="1" ht="12.95" customHeight="1" x14ac:dyDescent="0.2">
      <c r="B65" s="257">
        <v>45992</v>
      </c>
      <c r="C65" s="259">
        <v>75991869</v>
      </c>
      <c r="D65" s="259">
        <v>3875577627.5900002</v>
      </c>
      <c r="F65" s="108"/>
      <c r="G65" s="108"/>
      <c r="I65" s="50"/>
      <c r="J65" s="50"/>
    </row>
    <row r="66" spans="2:12" s="129" customFormat="1" ht="12.95" customHeight="1" x14ac:dyDescent="0.2">
      <c r="B66" s="19"/>
      <c r="C66" s="7"/>
      <c r="D66" s="7"/>
      <c r="E66" s="50"/>
      <c r="F66" s="50"/>
    </row>
    <row r="67" spans="2:12" s="129" customFormat="1" ht="12.95" customHeight="1" x14ac:dyDescent="0.2">
      <c r="B67" t="s">
        <v>230</v>
      </c>
      <c r="C67"/>
      <c r="D67"/>
      <c r="E67" s="50"/>
      <c r="F67" s="50"/>
    </row>
    <row r="68" spans="2:12" s="129" customFormat="1" ht="12.95" customHeight="1" x14ac:dyDescent="0.2">
      <c r="B68" t="s">
        <v>2</v>
      </c>
      <c r="C68"/>
      <c r="D68"/>
      <c r="E68" s="50"/>
      <c r="F68" s="50"/>
    </row>
    <row r="69" spans="2:12" s="129" customFormat="1" ht="12.95" customHeight="1" x14ac:dyDescent="0.2">
      <c r="B69"/>
      <c r="C69" s="17"/>
      <c r="D69" s="17"/>
      <c r="E69" s="50"/>
      <c r="F69" s="50"/>
    </row>
    <row r="70" spans="2:12" s="129" customFormat="1" ht="12.95" customHeight="1" x14ac:dyDescent="0.2">
      <c r="B70"/>
      <c r="C70" s="7"/>
      <c r="D70" s="7"/>
      <c r="E70" s="50"/>
      <c r="F70" s="50"/>
      <c r="G70" s="50"/>
      <c r="K70" s="50"/>
      <c r="L70" s="50"/>
    </row>
    <row r="71" spans="2:12" s="129" customFormat="1" ht="12.95" customHeight="1" x14ac:dyDescent="0.2">
      <c r="B71"/>
      <c r="C71" s="7"/>
      <c r="D71" s="7"/>
      <c r="E71" s="50"/>
      <c r="F71" s="50"/>
      <c r="G71" s="50"/>
      <c r="K71" s="50"/>
      <c r="L71" s="50"/>
    </row>
    <row r="72" spans="2:12" s="129" customFormat="1" ht="12.95" customHeight="1" x14ac:dyDescent="0.2">
      <c r="B72"/>
      <c r="C72" s="7"/>
      <c r="D72" s="7"/>
      <c r="E72" s="50"/>
      <c r="F72" s="50"/>
      <c r="G72" s="50"/>
      <c r="K72" s="50"/>
      <c r="L72" s="50"/>
    </row>
    <row r="73" spans="2:12" s="129" customFormat="1" ht="12.95" customHeight="1" x14ac:dyDescent="0.2">
      <c r="B73"/>
      <c r="C73"/>
      <c r="D73"/>
      <c r="E73" s="50"/>
      <c r="F73" s="50"/>
    </row>
    <row r="74" spans="2:12" s="129" customFormat="1" ht="12.95" customHeight="1" x14ac:dyDescent="0.2">
      <c r="B74"/>
      <c r="C74"/>
      <c r="D74"/>
      <c r="E74" s="50"/>
      <c r="F74" s="50"/>
    </row>
    <row r="75" spans="2:12" s="129" customFormat="1" ht="12.95" customHeight="1" x14ac:dyDescent="0.2">
      <c r="B75"/>
      <c r="C75"/>
      <c r="D75"/>
      <c r="E75" s="50"/>
      <c r="F75" s="50"/>
    </row>
    <row r="76" spans="2:12" s="129" customFormat="1" ht="12.95" customHeight="1" x14ac:dyDescent="0.2">
      <c r="B76"/>
      <c r="C76"/>
      <c r="D76"/>
      <c r="E76" s="50"/>
      <c r="F76" s="50"/>
    </row>
    <row r="77" spans="2:12" s="129" customFormat="1" ht="12.95" customHeight="1" x14ac:dyDescent="0.2">
      <c r="B77"/>
      <c r="C77"/>
      <c r="D77"/>
      <c r="E77" s="108"/>
      <c r="F77" s="108"/>
    </row>
    <row r="78" spans="2:12" ht="12.95" customHeight="1" x14ac:dyDescent="0.2">
      <c r="E78" s="26"/>
      <c r="F78" s="26"/>
    </row>
  </sheetData>
  <pageMargins left="0.25" right="0.25" top="0.75" bottom="0.75" header="0.3" footer="0.3"/>
  <pageSetup paperSize="9" scale="5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2:M35"/>
  <sheetViews>
    <sheetView showGridLines="0" topLeftCell="A4" zoomScaleNormal="100" workbookViewId="0">
      <selection activeCell="F24" sqref="F24"/>
    </sheetView>
  </sheetViews>
  <sheetFormatPr defaultColWidth="9.33203125" defaultRowHeight="12.95" customHeight="1" x14ac:dyDescent="0.2"/>
  <cols>
    <col min="1" max="1" width="2.83203125" style="53" customWidth="1"/>
    <col min="2" max="2" width="26" style="53" customWidth="1"/>
    <col min="3" max="3" width="20.1640625" style="53" customWidth="1"/>
    <col min="4" max="4" width="16.83203125" style="53" customWidth="1"/>
    <col min="5" max="5" width="14.33203125" style="53" customWidth="1"/>
    <col min="6" max="6" width="21" style="53" customWidth="1"/>
    <col min="7" max="7" width="16.5" style="53" customWidth="1"/>
    <col min="8" max="8" width="19.33203125" style="53" customWidth="1"/>
    <col min="9" max="9" width="17.5" style="116" bestFit="1" customWidth="1"/>
    <col min="10" max="12" width="17.33203125" style="53" customWidth="1"/>
    <col min="13" max="13" width="20.33203125" style="53" customWidth="1"/>
    <col min="14" max="14" width="19.5" style="53" customWidth="1"/>
    <col min="15" max="15" width="23.33203125" style="53" customWidth="1"/>
    <col min="16" max="16" width="17" style="53" customWidth="1"/>
    <col min="17" max="17" width="15.1640625" style="53" customWidth="1"/>
    <col min="18" max="18" width="17.5" style="53" customWidth="1"/>
    <col min="19" max="16384" width="9.33203125" style="53"/>
  </cols>
  <sheetData>
    <row r="2" spans="2:13" ht="15.75" x14ac:dyDescent="0.2">
      <c r="B2" s="52" t="s">
        <v>269</v>
      </c>
    </row>
    <row r="5" spans="2:13" ht="12.95" customHeight="1" x14ac:dyDescent="0.2">
      <c r="B5" s="105" t="s">
        <v>45</v>
      </c>
    </row>
    <row r="6" spans="2:13" ht="22.5" x14ac:dyDescent="0.2">
      <c r="B6" s="4" t="s">
        <v>67</v>
      </c>
      <c r="C6" s="104" t="s">
        <v>51</v>
      </c>
      <c r="D6" s="104" t="s">
        <v>52</v>
      </c>
      <c r="E6" s="104" t="s">
        <v>53</v>
      </c>
      <c r="F6" s="104" t="s">
        <v>9</v>
      </c>
      <c r="G6" s="104" t="s">
        <v>54</v>
      </c>
      <c r="H6" s="104" t="s">
        <v>0</v>
      </c>
      <c r="I6" s="276"/>
    </row>
    <row r="7" spans="2:13" ht="12.95" customHeight="1" x14ac:dyDescent="0.2">
      <c r="B7" s="53" t="s">
        <v>68</v>
      </c>
      <c r="C7" s="74">
        <v>101769711</v>
      </c>
      <c r="D7" s="74">
        <v>404398453</v>
      </c>
      <c r="E7" s="74">
        <v>7371524</v>
      </c>
      <c r="F7" s="260">
        <v>1083143</v>
      </c>
      <c r="G7" s="43"/>
      <c r="H7" s="74">
        <v>514622831</v>
      </c>
    </row>
    <row r="8" spans="2:13" ht="26.25" customHeight="1" x14ac:dyDescent="0.3">
      <c r="B8" s="106" t="s">
        <v>172</v>
      </c>
      <c r="C8" s="74">
        <v>2138</v>
      </c>
      <c r="D8" s="74">
        <v>229739698</v>
      </c>
      <c r="E8" s="74">
        <v>63270845</v>
      </c>
      <c r="F8" s="128"/>
      <c r="G8" s="74">
        <v>3324144</v>
      </c>
      <c r="H8" s="74">
        <v>296336825</v>
      </c>
      <c r="J8" s="215"/>
    </row>
    <row r="9" spans="2:13" ht="12.95" customHeight="1" x14ac:dyDescent="0.3">
      <c r="B9" s="86" t="s">
        <v>0</v>
      </c>
      <c r="C9" s="87">
        <f t="shared" ref="C9:H9" si="0">SUM(C7:C8)</f>
        <v>101771849</v>
      </c>
      <c r="D9" s="87">
        <f t="shared" si="0"/>
        <v>634138151</v>
      </c>
      <c r="E9" s="87">
        <f t="shared" si="0"/>
        <v>70642369</v>
      </c>
      <c r="F9" s="87">
        <f t="shared" si="0"/>
        <v>1083143</v>
      </c>
      <c r="G9" s="87">
        <f t="shared" si="0"/>
        <v>3324144</v>
      </c>
      <c r="H9" s="87">
        <f t="shared" si="0"/>
        <v>810959656</v>
      </c>
      <c r="I9" s="107"/>
      <c r="J9" s="215"/>
      <c r="K9" s="107"/>
      <c r="L9" s="107"/>
      <c r="M9" s="136"/>
    </row>
    <row r="10" spans="2:13" ht="12.95" customHeight="1" x14ac:dyDescent="0.2">
      <c r="C10" s="97"/>
      <c r="D10" s="97"/>
      <c r="E10" s="97"/>
      <c r="F10" s="97"/>
      <c r="G10" s="97"/>
      <c r="H10" s="107"/>
    </row>
    <row r="11" spans="2:13" ht="12.95" customHeight="1" x14ac:dyDescent="0.2">
      <c r="C11" s="97"/>
      <c r="D11" s="97"/>
      <c r="E11" s="97"/>
      <c r="F11" s="97"/>
      <c r="G11" s="97"/>
    </row>
    <row r="12" spans="2:13" ht="12.95" customHeight="1" x14ac:dyDescent="0.2">
      <c r="B12" s="321" t="s">
        <v>44</v>
      </c>
      <c r="C12" s="321"/>
      <c r="D12" s="321"/>
      <c r="E12" s="321"/>
      <c r="F12" s="321"/>
      <c r="G12" s="321"/>
    </row>
    <row r="13" spans="2:13" ht="22.5" x14ac:dyDescent="0.3">
      <c r="B13" s="4" t="s">
        <v>67</v>
      </c>
      <c r="C13" s="104" t="s">
        <v>51</v>
      </c>
      <c r="D13" s="104" t="s">
        <v>52</v>
      </c>
      <c r="E13" s="104" t="s">
        <v>53</v>
      </c>
      <c r="F13" s="104" t="s">
        <v>9</v>
      </c>
      <c r="G13" s="104" t="s">
        <v>54</v>
      </c>
      <c r="H13" s="104" t="s">
        <v>0</v>
      </c>
      <c r="J13" s="216"/>
    </row>
    <row r="14" spans="2:13" ht="12.95" customHeight="1" x14ac:dyDescent="0.2">
      <c r="B14" s="53" t="s">
        <v>68</v>
      </c>
      <c r="C14" s="74">
        <v>20761068828</v>
      </c>
      <c r="D14" s="74">
        <v>10859678540</v>
      </c>
      <c r="E14" s="74">
        <v>520466155</v>
      </c>
      <c r="F14" s="74">
        <v>362551441</v>
      </c>
      <c r="G14" s="43"/>
      <c r="H14" s="74">
        <v>32503764964</v>
      </c>
    </row>
    <row r="15" spans="2:13" ht="24.75" customHeight="1" x14ac:dyDescent="0.2">
      <c r="B15" s="106" t="s">
        <v>172</v>
      </c>
      <c r="C15" s="260">
        <v>785690</v>
      </c>
      <c r="D15" s="74">
        <v>6425635910</v>
      </c>
      <c r="E15" s="74">
        <v>2205200684</v>
      </c>
      <c r="F15" s="128"/>
      <c r="G15" s="74">
        <v>189922809</v>
      </c>
      <c r="H15" s="74">
        <v>8821545093</v>
      </c>
    </row>
    <row r="16" spans="2:13" ht="12.95" customHeight="1" x14ac:dyDescent="0.2">
      <c r="B16" s="86" t="s">
        <v>0</v>
      </c>
      <c r="C16" s="87">
        <f>SUM(C14:C15)</f>
        <v>20761854518</v>
      </c>
      <c r="D16" s="87">
        <f>SUM(D14:D15)</f>
        <v>17285314450</v>
      </c>
      <c r="E16" s="87">
        <f>SUM(E14:E15)</f>
        <v>2725666839</v>
      </c>
      <c r="F16" s="87">
        <f>SUM(F14:F15)</f>
        <v>362551441</v>
      </c>
      <c r="G16" s="87">
        <f>SUM(G15)</f>
        <v>189922809</v>
      </c>
      <c r="H16" s="87">
        <f t="shared" ref="H16" si="1">SUM(C16:G16)</f>
        <v>41325310057</v>
      </c>
      <c r="J16" s="136"/>
      <c r="K16" s="136"/>
      <c r="L16" s="136"/>
      <c r="M16" s="136"/>
    </row>
    <row r="17" spans="2:11" ht="12.95" customHeight="1" x14ac:dyDescent="0.2">
      <c r="B17" s="53" t="s">
        <v>333</v>
      </c>
    </row>
    <row r="18" spans="2:11" ht="12.95" customHeight="1" x14ac:dyDescent="0.2">
      <c r="B18" s="53" t="s">
        <v>2</v>
      </c>
      <c r="C18" s="107"/>
      <c r="D18" s="107"/>
      <c r="E18" s="107"/>
      <c r="F18" s="107"/>
      <c r="G18" s="107"/>
      <c r="H18" s="107"/>
    </row>
    <row r="19" spans="2:11" ht="12.95" customHeight="1" x14ac:dyDescent="0.2">
      <c r="C19" s="116"/>
      <c r="D19" s="213"/>
      <c r="E19" s="213"/>
      <c r="F19" s="213"/>
      <c r="G19" s="213"/>
      <c r="H19" s="213"/>
    </row>
    <row r="20" spans="2:11" ht="6.75" customHeight="1" x14ac:dyDescent="0.2">
      <c r="C20" s="103"/>
      <c r="D20" s="171"/>
      <c r="E20" s="103"/>
      <c r="F20" s="103"/>
    </row>
    <row r="21" spans="2:11" ht="3.75" customHeight="1" x14ac:dyDescent="0.2">
      <c r="D21" s="213"/>
      <c r="E21" s="213"/>
      <c r="F21" s="213"/>
      <c r="G21" s="213"/>
      <c r="H21" s="213"/>
    </row>
    <row r="22" spans="2:11" ht="21" customHeight="1" x14ac:dyDescent="0.2">
      <c r="B22" s="116"/>
      <c r="I22" s="53"/>
    </row>
    <row r="23" spans="2:11" ht="24.75" customHeight="1" x14ac:dyDescent="0.2">
      <c r="B23" s="116"/>
      <c r="C23" s="179"/>
      <c r="D23" s="179"/>
      <c r="E23" s="179"/>
      <c r="F23" s="322"/>
      <c r="G23" s="322"/>
      <c r="H23" s="322"/>
      <c r="I23" s="322"/>
      <c r="J23" s="322"/>
      <c r="K23" s="322"/>
    </row>
    <row r="24" spans="2:11" ht="30.75" customHeight="1" x14ac:dyDescent="0.2">
      <c r="B24" s="116"/>
      <c r="C24" s="265"/>
      <c r="D24" s="265"/>
      <c r="E24" s="179"/>
      <c r="F24" s="266"/>
      <c r="G24" s="266"/>
      <c r="H24" s="266"/>
      <c r="I24" s="266"/>
      <c r="J24" s="266"/>
      <c r="K24" s="322"/>
    </row>
    <row r="25" spans="2:11" ht="27.75" customHeight="1" x14ac:dyDescent="0.2">
      <c r="B25" s="116"/>
      <c r="C25" s="320"/>
      <c r="D25" s="320"/>
      <c r="E25" s="267"/>
      <c r="F25" s="268"/>
      <c r="G25" s="268"/>
      <c r="H25" s="269"/>
      <c r="I25" s="268"/>
      <c r="J25" s="179"/>
      <c r="K25" s="268"/>
    </row>
    <row r="26" spans="2:11" ht="12.95" customHeight="1" x14ac:dyDescent="0.25">
      <c r="B26" s="116"/>
      <c r="C26" s="320"/>
      <c r="D26" s="320"/>
      <c r="E26" s="267"/>
      <c r="F26" s="268"/>
      <c r="G26" s="268"/>
      <c r="H26" s="268"/>
      <c r="I26" s="268"/>
      <c r="J26" s="270"/>
      <c r="K26" s="268"/>
    </row>
    <row r="27" spans="2:11" ht="12.95" customHeight="1" x14ac:dyDescent="0.2">
      <c r="B27" s="116"/>
      <c r="C27" s="320"/>
      <c r="D27" s="320"/>
      <c r="E27" s="267"/>
      <c r="F27" s="269"/>
      <c r="G27" s="269"/>
      <c r="H27" s="269"/>
      <c r="I27" s="179"/>
      <c r="J27" s="269"/>
      <c r="K27" s="269"/>
    </row>
    <row r="28" spans="2:11" ht="12.95" customHeight="1" x14ac:dyDescent="0.2">
      <c r="B28" s="116"/>
      <c r="C28" s="320"/>
      <c r="D28" s="320"/>
      <c r="E28" s="267"/>
      <c r="F28" s="269"/>
      <c r="G28" s="269"/>
      <c r="H28" s="269"/>
      <c r="I28" s="179"/>
      <c r="J28" s="269"/>
      <c r="K28" s="269"/>
    </row>
    <row r="29" spans="2:11" ht="12.95" customHeight="1" x14ac:dyDescent="0.2">
      <c r="B29" s="116"/>
      <c r="C29" s="320"/>
      <c r="D29" s="320"/>
      <c r="E29" s="267"/>
      <c r="F29" s="179"/>
      <c r="G29" s="269"/>
      <c r="H29" s="269"/>
      <c r="I29" s="179"/>
      <c r="J29" s="269"/>
      <c r="K29" s="269"/>
    </row>
    <row r="30" spans="2:11" ht="29.25" customHeight="1" x14ac:dyDescent="0.2">
      <c r="B30" s="116"/>
      <c r="C30" s="320"/>
      <c r="D30" s="320"/>
      <c r="E30" s="267"/>
      <c r="F30" s="179"/>
      <c r="G30" s="269"/>
      <c r="H30" s="269"/>
      <c r="I30" s="179"/>
      <c r="J30" s="269"/>
      <c r="K30" s="269"/>
    </row>
    <row r="31" spans="2:11" ht="20.25" customHeight="1" x14ac:dyDescent="0.2">
      <c r="B31" s="116"/>
      <c r="C31" s="320"/>
      <c r="D31" s="320"/>
      <c r="E31" s="267"/>
      <c r="F31" s="269"/>
      <c r="G31" s="269"/>
      <c r="H31" s="269"/>
      <c r="I31" s="269"/>
      <c r="J31" s="269"/>
      <c r="K31" s="269"/>
    </row>
    <row r="32" spans="2:11" ht="33.75" customHeight="1" x14ac:dyDescent="0.2">
      <c r="B32" s="116"/>
      <c r="C32" s="320"/>
      <c r="D32" s="320"/>
      <c r="E32" s="267"/>
      <c r="F32" s="269"/>
      <c r="G32" s="269"/>
      <c r="H32" s="269"/>
      <c r="I32" s="269"/>
      <c r="J32" s="269"/>
      <c r="K32" s="269"/>
    </row>
    <row r="33" spans="2:9" ht="12.95" customHeight="1" x14ac:dyDescent="0.2">
      <c r="B33" s="116"/>
      <c r="I33" s="53"/>
    </row>
    <row r="34" spans="2:9" ht="12.95" customHeight="1" x14ac:dyDescent="0.2">
      <c r="B34" s="116"/>
      <c r="I34" s="53"/>
    </row>
    <row r="35" spans="2:9" ht="12.95" customHeight="1" x14ac:dyDescent="0.2">
      <c r="B35" s="116"/>
      <c r="I35" s="53"/>
    </row>
  </sheetData>
  <mergeCells count="8">
    <mergeCell ref="C31:D32"/>
    <mergeCell ref="B12:G12"/>
    <mergeCell ref="F23:J23"/>
    <mergeCell ref="K23:K24"/>
    <mergeCell ref="C25:C30"/>
    <mergeCell ref="D25:D26"/>
    <mergeCell ref="D27:D28"/>
    <mergeCell ref="D29:D30"/>
  </mergeCells>
  <pageMargins left="0.25" right="0.25" top="0.75" bottom="0.75" header="0.3" footer="0.3"/>
  <pageSetup paperSize="9" scale="56" orientation="landscape" r:id="rId1"/>
  <ignoredErrors>
    <ignoredError sqref="G16" formula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8A16-8A96-4900-9C6B-FDE8FB93342C}">
  <dimension ref="B2:L78"/>
  <sheetViews>
    <sheetView topLeftCell="A10" workbookViewId="0">
      <selection activeCell="I56" sqref="I56"/>
    </sheetView>
  </sheetViews>
  <sheetFormatPr defaultRowHeight="12.95" customHeight="1" x14ac:dyDescent="0.2"/>
  <cols>
    <col min="1" max="1" width="2.83203125" style="150" customWidth="1"/>
    <col min="2" max="2" width="15.5" style="150" customWidth="1"/>
    <col min="3" max="4" width="29.1640625" style="150" customWidth="1"/>
    <col min="5" max="5" width="12.6640625" style="150" customWidth="1"/>
    <col min="6" max="6" width="17.33203125" style="150" customWidth="1"/>
    <col min="7" max="7" width="22.1640625" style="150" customWidth="1"/>
    <col min="8" max="10" width="13.6640625" style="150" customWidth="1"/>
    <col min="11" max="16384" width="9.33203125" style="150"/>
  </cols>
  <sheetData>
    <row r="2" spans="2:4" ht="15.75" x14ac:dyDescent="0.25">
      <c r="B2" s="39" t="s">
        <v>378</v>
      </c>
    </row>
    <row r="5" spans="2:4" ht="22.5" x14ac:dyDescent="0.2">
      <c r="B5" s="313" t="s">
        <v>1</v>
      </c>
      <c r="C5" s="76" t="s">
        <v>101</v>
      </c>
      <c r="D5" s="76" t="s">
        <v>102</v>
      </c>
    </row>
    <row r="6" spans="2:4" ht="12.95" customHeight="1" x14ac:dyDescent="0.2">
      <c r="B6" s="19">
        <v>44197</v>
      </c>
      <c r="C6" s="7">
        <v>38456964</v>
      </c>
      <c r="D6" s="297">
        <v>1713561737.7397304</v>
      </c>
    </row>
    <row r="7" spans="2:4" ht="12.95" customHeight="1" x14ac:dyDescent="0.2">
      <c r="B7" s="19">
        <v>44228</v>
      </c>
      <c r="C7" s="7">
        <v>39228982</v>
      </c>
      <c r="D7" s="297">
        <v>1752486914.3274271</v>
      </c>
    </row>
    <row r="8" spans="2:4" ht="12.95" customHeight="1" x14ac:dyDescent="0.2">
      <c r="B8" s="19">
        <v>44256</v>
      </c>
      <c r="C8" s="7">
        <v>44419494</v>
      </c>
      <c r="D8" s="297">
        <v>2038261058.3316741</v>
      </c>
    </row>
    <row r="9" spans="2:4" ht="12.95" customHeight="1" x14ac:dyDescent="0.2">
      <c r="B9" s="19">
        <v>44287</v>
      </c>
      <c r="C9" s="7">
        <v>42614531</v>
      </c>
      <c r="D9" s="297">
        <v>1964511533.0811598</v>
      </c>
    </row>
    <row r="10" spans="2:4" ht="12.95" customHeight="1" x14ac:dyDescent="0.2">
      <c r="B10" s="19">
        <v>44317</v>
      </c>
      <c r="C10" s="7">
        <v>47793042</v>
      </c>
      <c r="D10" s="297">
        <v>2226009186.6746297</v>
      </c>
    </row>
    <row r="11" spans="2:4" ht="12.95" customHeight="1" x14ac:dyDescent="0.2">
      <c r="B11" s="19">
        <v>44348</v>
      </c>
      <c r="C11" s="7">
        <v>51741812</v>
      </c>
      <c r="D11" s="297">
        <v>2476285075.9838076</v>
      </c>
    </row>
    <row r="12" spans="2:4" ht="12.95" customHeight="1" x14ac:dyDescent="0.2">
      <c r="B12" s="40">
        <v>44378</v>
      </c>
      <c r="C12" s="7">
        <v>61603394</v>
      </c>
      <c r="D12" s="297">
        <v>3170584297.166368</v>
      </c>
    </row>
    <row r="13" spans="2:4" ht="12.95" customHeight="1" x14ac:dyDescent="0.2">
      <c r="B13" s="19">
        <v>44409</v>
      </c>
      <c r="C13" s="7">
        <v>63987555</v>
      </c>
      <c r="D13" s="297">
        <v>3405766786.9135308</v>
      </c>
    </row>
    <row r="14" spans="2:4" ht="12.95" customHeight="1" x14ac:dyDescent="0.2">
      <c r="B14" s="19">
        <v>44440</v>
      </c>
      <c r="C14" s="7">
        <v>55010457</v>
      </c>
      <c r="D14" s="297">
        <v>2711566394.1867409</v>
      </c>
    </row>
    <row r="15" spans="2:4" ht="12.95" customHeight="1" x14ac:dyDescent="0.2">
      <c r="B15" s="19">
        <v>44470</v>
      </c>
      <c r="C15" s="7">
        <v>50365393</v>
      </c>
      <c r="D15" s="297">
        <v>2344345444.0241556</v>
      </c>
    </row>
    <row r="16" spans="2:4" ht="12.95" customHeight="1" x14ac:dyDescent="0.2">
      <c r="B16" s="19">
        <v>44501</v>
      </c>
      <c r="C16" s="7">
        <v>45852339</v>
      </c>
      <c r="D16" s="297">
        <v>2140530457.2300749</v>
      </c>
    </row>
    <row r="17" spans="2:4" ht="12.95" customHeight="1" x14ac:dyDescent="0.2">
      <c r="B17" s="19">
        <v>44531</v>
      </c>
      <c r="C17" s="7">
        <v>50941777</v>
      </c>
      <c r="D17" s="297">
        <v>2394298610.6576414</v>
      </c>
    </row>
    <row r="18" spans="2:4" ht="12.95" customHeight="1" x14ac:dyDescent="0.2">
      <c r="B18" s="19">
        <v>44562</v>
      </c>
      <c r="C18" s="7">
        <v>43472109</v>
      </c>
      <c r="D18" s="297">
        <v>1942530509.788307</v>
      </c>
    </row>
    <row r="19" spans="2:4" ht="12.95" customHeight="1" x14ac:dyDescent="0.2">
      <c r="B19" s="19">
        <v>44593</v>
      </c>
      <c r="C19" s="7">
        <v>43503695</v>
      </c>
      <c r="D19" s="297">
        <v>1989504131.6610258</v>
      </c>
    </row>
    <row r="20" spans="2:4" ht="12.95" customHeight="1" x14ac:dyDescent="0.2">
      <c r="B20" s="19">
        <v>44621</v>
      </c>
      <c r="C20" s="7">
        <v>49954754</v>
      </c>
      <c r="D20" s="297">
        <v>2303131015.9930983</v>
      </c>
    </row>
    <row r="21" spans="2:4" ht="12.95" customHeight="1" x14ac:dyDescent="0.2">
      <c r="B21" s="19">
        <v>44652</v>
      </c>
      <c r="C21" s="7">
        <v>51407763</v>
      </c>
      <c r="D21" s="297">
        <v>2417688030.1280775</v>
      </c>
    </row>
    <row r="22" spans="2:4" ht="12.95" customHeight="1" x14ac:dyDescent="0.2">
      <c r="B22" s="19">
        <v>44682</v>
      </c>
      <c r="C22" s="7">
        <v>58596063</v>
      </c>
      <c r="D22" s="297">
        <v>2747725162.5190787</v>
      </c>
    </row>
    <row r="23" spans="2:4" ht="12.95" customHeight="1" x14ac:dyDescent="0.2">
      <c r="B23" s="19">
        <v>44713</v>
      </c>
      <c r="C23" s="7">
        <v>64461455</v>
      </c>
      <c r="D23" s="297">
        <v>3160067543.4335389</v>
      </c>
    </row>
    <row r="24" spans="2:4" ht="12.95" customHeight="1" x14ac:dyDescent="0.2">
      <c r="B24" s="19">
        <v>44743</v>
      </c>
      <c r="C24" s="7">
        <v>76026807</v>
      </c>
      <c r="D24" s="297">
        <v>3870863238.4365249</v>
      </c>
    </row>
    <row r="25" spans="2:4" ht="12.95" customHeight="1" x14ac:dyDescent="0.2">
      <c r="B25" s="19">
        <v>44774</v>
      </c>
      <c r="C25" s="7">
        <v>76570323</v>
      </c>
      <c r="D25" s="297">
        <v>3923282755.8563938</v>
      </c>
    </row>
    <row r="26" spans="2:4" ht="12.95" customHeight="1" x14ac:dyDescent="0.2">
      <c r="B26" s="19">
        <v>44805</v>
      </c>
      <c r="C26" s="7">
        <v>65369496</v>
      </c>
      <c r="D26" s="297">
        <v>3104956563.1428761</v>
      </c>
    </row>
    <row r="27" spans="2:4" ht="12.95" customHeight="1" x14ac:dyDescent="0.2">
      <c r="B27" s="19">
        <v>44835</v>
      </c>
      <c r="C27" s="7">
        <v>60780115</v>
      </c>
      <c r="D27" s="297">
        <v>2737895376.2028003</v>
      </c>
    </row>
    <row r="28" spans="2:4" ht="12.95" customHeight="1" x14ac:dyDescent="0.2">
      <c r="B28" s="19">
        <v>44866</v>
      </c>
      <c r="C28" s="7">
        <v>54488066</v>
      </c>
      <c r="D28" s="297">
        <v>2481566496.9141946</v>
      </c>
    </row>
    <row r="29" spans="2:4" ht="12.95" customHeight="1" x14ac:dyDescent="0.2">
      <c r="B29" s="19">
        <v>44896</v>
      </c>
      <c r="C29" s="7">
        <v>57688601</v>
      </c>
      <c r="D29" s="297">
        <v>2658662798.9913063</v>
      </c>
    </row>
    <row r="30" spans="2:4" ht="12.95" customHeight="1" x14ac:dyDescent="0.2">
      <c r="B30" s="19">
        <v>44927</v>
      </c>
      <c r="C30" s="7">
        <v>50855232</v>
      </c>
      <c r="D30" s="7">
        <v>2088305940.24</v>
      </c>
    </row>
    <row r="31" spans="2:4" ht="12.95" customHeight="1" x14ac:dyDescent="0.2">
      <c r="B31" s="19">
        <v>44958</v>
      </c>
      <c r="C31" s="7">
        <v>52022602</v>
      </c>
      <c r="D31" s="7">
        <v>2214528124.2300005</v>
      </c>
    </row>
    <row r="32" spans="2:4" ht="12.95" customHeight="1" x14ac:dyDescent="0.2">
      <c r="B32" s="19">
        <v>44986</v>
      </c>
      <c r="C32" s="7">
        <v>60281679</v>
      </c>
      <c r="D32" s="7">
        <v>2610092871.3900003</v>
      </c>
    </row>
    <row r="33" spans="2:7" ht="12.95" customHeight="1" x14ac:dyDescent="0.2">
      <c r="B33" s="19">
        <v>45017</v>
      </c>
      <c r="C33" s="7">
        <v>60547003</v>
      </c>
      <c r="D33" s="7">
        <v>2763553929.9400005</v>
      </c>
    </row>
    <row r="34" spans="2:7" ht="12.95" customHeight="1" x14ac:dyDescent="0.2">
      <c r="B34" s="19">
        <v>45047</v>
      </c>
      <c r="C34" s="7">
        <v>67088266</v>
      </c>
      <c r="D34" s="7">
        <v>3109071283.8399997</v>
      </c>
    </row>
    <row r="35" spans="2:7" ht="12.95" customHeight="1" x14ac:dyDescent="0.2">
      <c r="B35" s="19">
        <v>45078</v>
      </c>
      <c r="C35" s="7">
        <v>72333238</v>
      </c>
      <c r="D35" s="7">
        <v>3498019465.7000003</v>
      </c>
    </row>
    <row r="36" spans="2:7" ht="12.95" customHeight="1" x14ac:dyDescent="0.2">
      <c r="B36" s="19">
        <v>45108</v>
      </c>
      <c r="C36" s="7">
        <v>82682087</v>
      </c>
      <c r="D36" s="7">
        <v>4154049516.4699993</v>
      </c>
    </row>
    <row r="37" spans="2:7" ht="12.95" customHeight="1" x14ac:dyDescent="0.2">
      <c r="B37" s="19">
        <v>45139</v>
      </c>
      <c r="C37" s="7">
        <v>81731413</v>
      </c>
      <c r="D37" s="7">
        <v>4206708151.7699995</v>
      </c>
    </row>
    <row r="38" spans="2:7" ht="12.95" customHeight="1" x14ac:dyDescent="0.2">
      <c r="B38" s="19">
        <v>45170</v>
      </c>
      <c r="C38" s="7">
        <v>71918408</v>
      </c>
      <c r="D38" s="7">
        <v>3505523073.79</v>
      </c>
    </row>
    <row r="39" spans="2:7" ht="12.95" customHeight="1" x14ac:dyDescent="0.2">
      <c r="B39" s="19">
        <v>45200</v>
      </c>
      <c r="C39" s="7">
        <v>66327698</v>
      </c>
      <c r="D39" s="7">
        <v>3143341895.6999998</v>
      </c>
    </row>
    <row r="40" spans="2:7" ht="12.95" customHeight="1" x14ac:dyDescent="0.2">
      <c r="B40" s="19">
        <v>45231</v>
      </c>
      <c r="C40" s="7">
        <v>59350387</v>
      </c>
      <c r="D40" s="7">
        <v>2862244469.9400001</v>
      </c>
      <c r="E40" s="7"/>
      <c r="F40" s="7"/>
      <c r="G40" s="7"/>
    </row>
    <row r="41" spans="2:7" ht="12.95" customHeight="1" x14ac:dyDescent="0.2">
      <c r="B41" s="19">
        <v>45261</v>
      </c>
      <c r="C41" s="7">
        <v>64653627</v>
      </c>
      <c r="D41" s="7">
        <v>3179139814.9300003</v>
      </c>
    </row>
    <row r="42" spans="2:7" ht="12.95" customHeight="1" x14ac:dyDescent="0.2">
      <c r="B42" s="19">
        <v>45292</v>
      </c>
      <c r="C42" s="7">
        <v>56150892</v>
      </c>
      <c r="D42" s="7">
        <v>2631596781.9200001</v>
      </c>
      <c r="E42" s="50"/>
      <c r="F42" s="50"/>
    </row>
    <row r="43" spans="2:7" ht="12.95" customHeight="1" x14ac:dyDescent="0.2">
      <c r="B43" s="19">
        <v>45323</v>
      </c>
      <c r="C43" s="7">
        <v>57891870</v>
      </c>
      <c r="D43" s="7">
        <v>2703157140.9300003</v>
      </c>
      <c r="E43" s="50"/>
      <c r="F43" s="50"/>
    </row>
    <row r="44" spans="2:7" ht="12.95" customHeight="1" x14ac:dyDescent="0.2">
      <c r="B44" s="19">
        <v>45352</v>
      </c>
      <c r="C44" s="7">
        <v>65035290</v>
      </c>
      <c r="D44" s="7">
        <v>3052754787.4800005</v>
      </c>
      <c r="E44" s="50"/>
      <c r="F44" s="50"/>
    </row>
    <row r="45" spans="2:7" ht="12.95" customHeight="1" x14ac:dyDescent="0.2">
      <c r="B45" s="19">
        <v>45383</v>
      </c>
      <c r="C45" s="7">
        <v>64736337</v>
      </c>
      <c r="D45" s="7">
        <v>3131187086.8699999</v>
      </c>
      <c r="E45" s="50"/>
      <c r="F45" s="50"/>
    </row>
    <row r="46" spans="2:7" ht="12.95" customHeight="1" x14ac:dyDescent="0.2">
      <c r="B46" s="19">
        <v>45413</v>
      </c>
      <c r="C46" s="7">
        <v>73469154</v>
      </c>
      <c r="D46" s="7">
        <v>3607999963.4000006</v>
      </c>
      <c r="E46" s="50"/>
      <c r="F46" s="50"/>
    </row>
    <row r="47" spans="2:7" ht="12.95" customHeight="1" x14ac:dyDescent="0.2">
      <c r="B47" s="19">
        <v>45444</v>
      </c>
      <c r="C47" s="7">
        <v>77158342</v>
      </c>
      <c r="D47" s="7">
        <v>3821445400.8100004</v>
      </c>
      <c r="E47" s="50"/>
      <c r="F47" s="50"/>
    </row>
    <row r="48" spans="2:7" ht="12.95" customHeight="1" x14ac:dyDescent="0.2">
      <c r="B48" s="19">
        <v>45474</v>
      </c>
      <c r="C48" s="7">
        <v>90882608</v>
      </c>
      <c r="D48" s="7">
        <v>4617279392.0499992</v>
      </c>
      <c r="E48" s="50"/>
      <c r="F48" s="50"/>
    </row>
    <row r="49" spans="2:7" ht="12.95" customHeight="1" x14ac:dyDescent="0.2">
      <c r="B49" s="19">
        <v>45505</v>
      </c>
      <c r="C49" s="7">
        <v>88979948</v>
      </c>
      <c r="D49" s="7">
        <v>4539955877.579999</v>
      </c>
      <c r="E49" s="50"/>
      <c r="F49" s="50"/>
    </row>
    <row r="50" spans="2:7" ht="12.95" customHeight="1" x14ac:dyDescent="0.2">
      <c r="B50" s="19">
        <v>45536</v>
      </c>
      <c r="C50" s="7">
        <v>76862220</v>
      </c>
      <c r="D50" s="7">
        <v>3800309778.3000002</v>
      </c>
      <c r="E50" s="50"/>
      <c r="F50" s="108"/>
      <c r="G50" s="108"/>
    </row>
    <row r="51" spans="2:7" ht="12.95" customHeight="1" x14ac:dyDescent="0.2">
      <c r="B51" s="19">
        <v>45566</v>
      </c>
      <c r="C51" s="7">
        <v>73089223</v>
      </c>
      <c r="D51" s="7">
        <v>3526457006.4399986</v>
      </c>
      <c r="E51" s="50"/>
      <c r="F51" s="50"/>
    </row>
    <row r="52" spans="2:7" ht="12.95" customHeight="1" x14ac:dyDescent="0.2">
      <c r="B52" s="19">
        <v>45597</v>
      </c>
      <c r="C52" s="7">
        <v>65342830</v>
      </c>
      <c r="D52" s="7">
        <v>3214508322.6800003</v>
      </c>
      <c r="E52" s="50"/>
      <c r="F52" s="50"/>
    </row>
    <row r="53" spans="2:7" ht="12.95" customHeight="1" x14ac:dyDescent="0.2">
      <c r="B53" s="19">
        <v>45627</v>
      </c>
      <c r="C53" s="7">
        <v>69497486</v>
      </c>
      <c r="D53" s="7">
        <v>3553745263.02</v>
      </c>
      <c r="E53" s="50"/>
      <c r="F53" s="50"/>
    </row>
    <row r="54" spans="2:7" ht="12.95" customHeight="1" x14ac:dyDescent="0.2">
      <c r="B54" s="19">
        <v>45658</v>
      </c>
      <c r="C54" s="258">
        <v>61468991</v>
      </c>
      <c r="D54" s="258">
        <v>2939714263.5100002</v>
      </c>
      <c r="E54" s="7"/>
      <c r="F54" s="44"/>
      <c r="G54" s="44"/>
    </row>
    <row r="55" spans="2:7" ht="12.95" customHeight="1" x14ac:dyDescent="0.2">
      <c r="B55" s="19">
        <v>45689</v>
      </c>
      <c r="C55" s="258">
        <v>59145128</v>
      </c>
      <c r="D55" s="258">
        <v>2858943408.4199996</v>
      </c>
      <c r="E55" s="7"/>
      <c r="F55" s="44"/>
      <c r="G55" s="44"/>
    </row>
    <row r="56" spans="2:7" ht="12.95" customHeight="1" x14ac:dyDescent="0.2">
      <c r="B56" s="19">
        <v>45717</v>
      </c>
      <c r="C56" s="258">
        <v>67107389</v>
      </c>
      <c r="D56" s="258">
        <v>3224793493.79</v>
      </c>
      <c r="E56" s="7"/>
      <c r="F56" s="44"/>
      <c r="G56" s="44"/>
    </row>
    <row r="57" spans="2:7" ht="12.95" customHeight="1" x14ac:dyDescent="0.2">
      <c r="B57" s="19">
        <v>45748</v>
      </c>
      <c r="C57" s="258">
        <v>71040891</v>
      </c>
      <c r="D57" s="258">
        <v>3506896575.6299996</v>
      </c>
      <c r="E57" s="7"/>
      <c r="F57" s="44"/>
      <c r="G57" s="44"/>
    </row>
    <row r="58" spans="2:7" ht="12.95" customHeight="1" x14ac:dyDescent="0.2">
      <c r="B58" s="19">
        <v>45778</v>
      </c>
      <c r="C58" s="258">
        <v>76910880</v>
      </c>
      <c r="D58" s="258">
        <v>3826744943.6700001</v>
      </c>
      <c r="E58" s="7"/>
      <c r="F58" s="44"/>
      <c r="G58" s="44"/>
    </row>
    <row r="59" spans="2:7" ht="12.95" customHeight="1" x14ac:dyDescent="0.2">
      <c r="B59" s="19">
        <v>45809</v>
      </c>
      <c r="C59" s="258">
        <v>83530695</v>
      </c>
      <c r="D59" s="258">
        <v>4239938116.8400002</v>
      </c>
      <c r="E59" s="7"/>
      <c r="F59" s="44"/>
      <c r="G59" s="44"/>
    </row>
    <row r="60" spans="2:7" ht="12.95" customHeight="1" x14ac:dyDescent="0.2">
      <c r="B60" s="19">
        <v>45839</v>
      </c>
      <c r="C60" s="258">
        <v>95642162</v>
      </c>
      <c r="D60" s="258">
        <v>4848434254.0200005</v>
      </c>
      <c r="E60" s="7"/>
      <c r="F60" s="44"/>
      <c r="G60" s="44"/>
    </row>
    <row r="61" spans="2:7" ht="12.95" customHeight="1" x14ac:dyDescent="0.2">
      <c r="B61" s="19">
        <v>45870</v>
      </c>
      <c r="C61" s="258">
        <v>93376570</v>
      </c>
      <c r="D61" s="258">
        <v>4783273706.25</v>
      </c>
      <c r="E61" s="7"/>
      <c r="F61" s="44"/>
      <c r="G61" s="44"/>
    </row>
    <row r="62" spans="2:7" ht="12.95" customHeight="1" x14ac:dyDescent="0.2">
      <c r="B62" s="19">
        <v>45901</v>
      </c>
      <c r="C62" s="258">
        <v>83311527</v>
      </c>
      <c r="D62" s="258">
        <v>4147259584.9900002</v>
      </c>
      <c r="E62" s="7"/>
      <c r="F62" s="44"/>
      <c r="G62" s="44"/>
    </row>
    <row r="63" spans="2:7" ht="12.95" customHeight="1" x14ac:dyDescent="0.2">
      <c r="B63" s="19">
        <v>45931</v>
      </c>
      <c r="C63" s="258">
        <v>78542579</v>
      </c>
      <c r="D63" s="258">
        <v>3817347303.7200003</v>
      </c>
      <c r="E63" s="7"/>
      <c r="F63" s="44"/>
      <c r="G63" s="44"/>
    </row>
    <row r="64" spans="2:7" ht="12.95" customHeight="1" x14ac:dyDescent="0.2">
      <c r="B64" s="19">
        <v>45962</v>
      </c>
      <c r="C64" s="258">
        <v>69363763</v>
      </c>
      <c r="D64" s="258">
        <v>3404093769.5500002</v>
      </c>
      <c r="E64" s="7"/>
      <c r="F64" s="44"/>
      <c r="G64" s="44"/>
    </row>
    <row r="65" spans="2:12" ht="12.95" customHeight="1" x14ac:dyDescent="0.2">
      <c r="B65" s="257">
        <v>45992</v>
      </c>
      <c r="C65" s="259">
        <v>75991869</v>
      </c>
      <c r="D65" s="259">
        <v>3875577627.5900002</v>
      </c>
      <c r="F65" s="108"/>
      <c r="G65" s="108"/>
      <c r="I65" s="50"/>
      <c r="J65" s="50"/>
    </row>
    <row r="66" spans="2:12" ht="12.95" customHeight="1" x14ac:dyDescent="0.2">
      <c r="B66" s="19"/>
      <c r="C66" s="7"/>
      <c r="D66" s="7"/>
      <c r="E66" s="50"/>
      <c r="F66" s="50"/>
    </row>
    <row r="67" spans="2:12" ht="12.95" customHeight="1" x14ac:dyDescent="0.2">
      <c r="B67" s="150" t="s">
        <v>230</v>
      </c>
      <c r="E67" s="50"/>
      <c r="F67" s="50"/>
    </row>
    <row r="68" spans="2:12" ht="12.95" customHeight="1" x14ac:dyDescent="0.2">
      <c r="B68" s="150" t="s">
        <v>2</v>
      </c>
      <c r="E68" s="50"/>
      <c r="F68" s="50"/>
    </row>
    <row r="69" spans="2:12" ht="12.95" customHeight="1" x14ac:dyDescent="0.2">
      <c r="C69" s="17"/>
      <c r="D69" s="17"/>
      <c r="E69" s="50"/>
      <c r="F69" s="50"/>
    </row>
    <row r="70" spans="2:12" ht="12.95" customHeight="1" x14ac:dyDescent="0.2">
      <c r="C70" s="7"/>
      <c r="D70" s="7"/>
      <c r="E70" s="50"/>
      <c r="F70" s="50"/>
      <c r="G70" s="50"/>
      <c r="K70" s="50"/>
      <c r="L70" s="50"/>
    </row>
    <row r="71" spans="2:12" ht="12.95" customHeight="1" x14ac:dyDescent="0.2">
      <c r="C71" s="7"/>
      <c r="D71" s="7"/>
      <c r="E71" s="50"/>
      <c r="F71" s="50"/>
      <c r="G71" s="50"/>
      <c r="K71" s="50"/>
      <c r="L71" s="50"/>
    </row>
    <row r="72" spans="2:12" ht="12.95" customHeight="1" x14ac:dyDescent="0.2">
      <c r="C72" s="7"/>
      <c r="D72" s="7"/>
      <c r="E72" s="50"/>
      <c r="F72" s="50"/>
      <c r="G72" s="50"/>
      <c r="K72" s="50"/>
      <c r="L72" s="50"/>
    </row>
    <row r="73" spans="2:12" ht="12.95" customHeight="1" x14ac:dyDescent="0.2">
      <c r="E73" s="50"/>
      <c r="F73" s="50"/>
    </row>
    <row r="74" spans="2:12" ht="12.95" customHeight="1" x14ac:dyDescent="0.2">
      <c r="E74" s="50"/>
      <c r="F74" s="50"/>
    </row>
    <row r="75" spans="2:12" ht="12.95" customHeight="1" x14ac:dyDescent="0.2">
      <c r="E75" s="50"/>
      <c r="F75" s="50"/>
    </row>
    <row r="76" spans="2:12" ht="12.95" customHeight="1" x14ac:dyDescent="0.2">
      <c r="E76" s="50"/>
      <c r="F76" s="50"/>
    </row>
    <row r="77" spans="2:12" ht="12.95" customHeight="1" x14ac:dyDescent="0.2">
      <c r="E77" s="108"/>
      <c r="F77" s="108"/>
    </row>
    <row r="78" spans="2:12" ht="12.95" customHeight="1" x14ac:dyDescent="0.2">
      <c r="E78" s="26"/>
      <c r="F78" s="26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2:M77"/>
  <sheetViews>
    <sheetView showGridLines="0" zoomScaleNormal="100" workbookViewId="0">
      <pane ySplit="5" topLeftCell="A6" activePane="bottomLeft" state="frozen"/>
      <selection pane="bottomLeft" activeCell="H23" sqref="H23"/>
    </sheetView>
  </sheetViews>
  <sheetFormatPr defaultColWidth="19.33203125" defaultRowHeight="12.95" customHeight="1" x14ac:dyDescent="0.2"/>
  <cols>
    <col min="1" max="1" width="2.83203125" customWidth="1"/>
    <col min="3" max="3" width="22" customWidth="1"/>
    <col min="4" max="4" width="26" customWidth="1"/>
    <col min="5" max="5" width="22.83203125" customWidth="1"/>
    <col min="6" max="6" width="26.33203125" customWidth="1"/>
    <col min="8" max="8" width="24.1640625" customWidth="1"/>
  </cols>
  <sheetData>
    <row r="2" spans="2:8" ht="15.75" x14ac:dyDescent="0.25">
      <c r="B2" s="39" t="s">
        <v>379</v>
      </c>
    </row>
    <row r="5" spans="2:8" ht="33.75" x14ac:dyDescent="0.2">
      <c r="B5" s="9" t="s">
        <v>1</v>
      </c>
      <c r="C5" s="83" t="s">
        <v>107</v>
      </c>
      <c r="D5" s="83" t="s">
        <v>108</v>
      </c>
      <c r="E5" s="83" t="s">
        <v>109</v>
      </c>
      <c r="F5" s="83" t="s">
        <v>110</v>
      </c>
    </row>
    <row r="6" spans="2:8" ht="12.95" customHeight="1" x14ac:dyDescent="0.2">
      <c r="B6" s="19">
        <v>44197</v>
      </c>
      <c r="C6" s="7">
        <v>37483067</v>
      </c>
      <c r="D6" s="7">
        <v>1660234516.4244475</v>
      </c>
      <c r="E6" s="7">
        <v>973897</v>
      </c>
      <c r="F6" s="7">
        <v>53327221.31528303</v>
      </c>
      <c r="G6" s="7"/>
      <c r="H6" s="7"/>
    </row>
    <row r="7" spans="2:8" ht="12.95" customHeight="1" x14ac:dyDescent="0.2">
      <c r="B7" s="19">
        <v>44228</v>
      </c>
      <c r="C7" s="30">
        <v>38252060</v>
      </c>
      <c r="D7" s="30">
        <v>1698662391.5322847</v>
      </c>
      <c r="E7" s="30">
        <v>976922</v>
      </c>
      <c r="F7" s="30">
        <v>53824522.795142345</v>
      </c>
    </row>
    <row r="8" spans="2:8" ht="12.95" customHeight="1" x14ac:dyDescent="0.2">
      <c r="B8" s="19">
        <v>44256</v>
      </c>
      <c r="C8" s="7">
        <v>43151426</v>
      </c>
      <c r="D8" s="7">
        <v>1964475441.6351449</v>
      </c>
      <c r="E8" s="7">
        <v>1268068</v>
      </c>
      <c r="F8" s="7">
        <v>73785616.696529299</v>
      </c>
      <c r="G8" s="7"/>
    </row>
    <row r="9" spans="2:8" ht="12.95" customHeight="1" x14ac:dyDescent="0.2">
      <c r="B9" s="19">
        <v>44287</v>
      </c>
      <c r="C9" s="57">
        <v>40958805</v>
      </c>
      <c r="D9" s="57">
        <v>1867450694.6711791</v>
      </c>
      <c r="E9" s="57">
        <v>1655726</v>
      </c>
      <c r="F9" s="7">
        <v>97060838.409980744</v>
      </c>
    </row>
    <row r="10" spans="2:8" ht="12.95" customHeight="1" x14ac:dyDescent="0.2">
      <c r="B10" s="19">
        <v>44317</v>
      </c>
      <c r="C10" s="57">
        <v>45234616</v>
      </c>
      <c r="D10" s="57">
        <v>2068495146.7250645</v>
      </c>
      <c r="E10" s="7">
        <v>2558426</v>
      </c>
      <c r="F10" s="7">
        <v>157514039.94956532</v>
      </c>
    </row>
    <row r="11" spans="2:8" ht="12.95" customHeight="1" x14ac:dyDescent="0.2">
      <c r="B11" s="19">
        <v>44348</v>
      </c>
      <c r="C11" s="7">
        <v>46202887</v>
      </c>
      <c r="D11" s="7">
        <v>2118246208.1093636</v>
      </c>
      <c r="E11" s="7">
        <v>5538925</v>
      </c>
      <c r="F11" s="7">
        <v>358038867.87444419</v>
      </c>
    </row>
    <row r="12" spans="2:8" ht="12.95" customHeight="1" x14ac:dyDescent="0.2">
      <c r="B12" s="19">
        <v>44378</v>
      </c>
      <c r="C12" s="7">
        <v>47027706</v>
      </c>
      <c r="D12" s="7">
        <v>2223954126.4848361</v>
      </c>
      <c r="E12" s="7">
        <v>14575688</v>
      </c>
      <c r="F12" s="7">
        <v>946630170.68153155</v>
      </c>
    </row>
    <row r="13" spans="2:8" ht="12.95" customHeight="1" x14ac:dyDescent="0.2">
      <c r="B13" s="19">
        <v>44409</v>
      </c>
      <c r="C13" s="57">
        <v>44971646</v>
      </c>
      <c r="D13" s="57">
        <v>2136055732.6962638</v>
      </c>
      <c r="E13" s="57">
        <v>19015909</v>
      </c>
      <c r="F13" s="57">
        <v>1269711054.2172673</v>
      </c>
    </row>
    <row r="14" spans="2:8" ht="12.95" customHeight="1" x14ac:dyDescent="0.2">
      <c r="B14" s="19">
        <v>44440</v>
      </c>
      <c r="C14" s="57">
        <v>45377851</v>
      </c>
      <c r="D14" s="57">
        <v>2105626721.3484635</v>
      </c>
      <c r="E14" s="57">
        <v>9632606</v>
      </c>
      <c r="F14" s="57">
        <v>605939672.83827722</v>
      </c>
    </row>
    <row r="15" spans="2:8" ht="12.95" customHeight="1" x14ac:dyDescent="0.2">
      <c r="B15" s="19">
        <v>44470</v>
      </c>
      <c r="C15" s="7">
        <v>46449605</v>
      </c>
      <c r="D15" s="7">
        <v>2125853432.4772711</v>
      </c>
      <c r="E15" s="7">
        <v>3915788</v>
      </c>
      <c r="F15" s="7">
        <v>218492011.54688433</v>
      </c>
    </row>
    <row r="16" spans="2:8" ht="12.95" customHeight="1" x14ac:dyDescent="0.2">
      <c r="B16" s="19">
        <v>44501</v>
      </c>
      <c r="C16" s="7">
        <v>43937507</v>
      </c>
      <c r="D16" s="7">
        <v>2044557350.4545755</v>
      </c>
      <c r="E16" s="7">
        <v>1914832</v>
      </c>
      <c r="F16" s="7">
        <v>95973106.775499359</v>
      </c>
    </row>
    <row r="17" spans="2:9" ht="12.95" customHeight="1" x14ac:dyDescent="0.2">
      <c r="B17" s="40">
        <v>44531</v>
      </c>
      <c r="C17" s="32">
        <v>48795955</v>
      </c>
      <c r="D17" s="32">
        <v>2283878581.3259006</v>
      </c>
      <c r="E17" s="32">
        <v>2145822</v>
      </c>
      <c r="F17" s="32">
        <v>110420029.33174065</v>
      </c>
      <c r="G17" s="7"/>
      <c r="H17" s="7"/>
    </row>
    <row r="18" spans="2:9" ht="12.95" customHeight="1" x14ac:dyDescent="0.2">
      <c r="B18" s="40" t="s">
        <v>200</v>
      </c>
      <c r="C18" s="7">
        <v>41594616</v>
      </c>
      <c r="D18" s="7">
        <v>1848965047.8465724</v>
      </c>
      <c r="E18" s="7">
        <v>1877493</v>
      </c>
      <c r="F18" s="7">
        <v>94547666.06941402</v>
      </c>
      <c r="G18" s="7"/>
      <c r="H18" s="7"/>
      <c r="I18" s="50"/>
    </row>
    <row r="19" spans="2:9" ht="12.95" customHeight="1" x14ac:dyDescent="0.2">
      <c r="B19" s="95" t="s">
        <v>201</v>
      </c>
      <c r="C19" s="7">
        <v>41690929</v>
      </c>
      <c r="D19" s="7">
        <v>1898185574.0925076</v>
      </c>
      <c r="E19" s="7">
        <v>1812766</v>
      </c>
      <c r="F19" s="7">
        <v>92325683.721547544</v>
      </c>
      <c r="G19" s="7"/>
      <c r="H19" s="7"/>
      <c r="I19" s="50"/>
    </row>
    <row r="20" spans="2:9" ht="12.95" customHeight="1" x14ac:dyDescent="0.2">
      <c r="B20" s="19" t="s">
        <v>202</v>
      </c>
      <c r="C20" s="7">
        <v>47625629</v>
      </c>
      <c r="D20" s="7">
        <v>2184755446.8113346</v>
      </c>
      <c r="E20" s="7">
        <v>2329125</v>
      </c>
      <c r="F20" s="7">
        <v>119484961.04585573</v>
      </c>
      <c r="G20" s="47"/>
      <c r="H20" s="47"/>
    </row>
    <row r="21" spans="2:9" ht="12.95" customHeight="1" x14ac:dyDescent="0.2">
      <c r="B21" s="19" t="s">
        <v>203</v>
      </c>
      <c r="C21" s="57">
        <v>46949799</v>
      </c>
      <c r="D21" s="57">
        <v>2182099276.6606941</v>
      </c>
      <c r="E21" s="57">
        <v>4457964</v>
      </c>
      <c r="F21" s="57">
        <v>236664754.26372021</v>
      </c>
    </row>
    <row r="22" spans="2:9" ht="12.95" customHeight="1" x14ac:dyDescent="0.2">
      <c r="B22" s="19" t="s">
        <v>204</v>
      </c>
      <c r="C22" s="7">
        <v>52068606</v>
      </c>
      <c r="D22" s="7">
        <v>2386393101.0684185</v>
      </c>
      <c r="E22" s="7">
        <v>6527457</v>
      </c>
      <c r="F22" s="7">
        <v>362517779.28196961</v>
      </c>
    </row>
    <row r="23" spans="2:9" ht="12.95" customHeight="1" x14ac:dyDescent="0.2">
      <c r="B23" s="19" t="s">
        <v>205</v>
      </c>
      <c r="C23" s="7">
        <v>52060596</v>
      </c>
      <c r="D23" s="7">
        <v>2406142229.7431812</v>
      </c>
      <c r="E23" s="7">
        <v>12400859</v>
      </c>
      <c r="F23" s="7">
        <v>755103303.73614705</v>
      </c>
    </row>
    <row r="24" spans="2:9" ht="12.95" customHeight="1" x14ac:dyDescent="0.2">
      <c r="B24" s="19" t="s">
        <v>206</v>
      </c>
      <c r="C24" s="7">
        <v>53238017</v>
      </c>
      <c r="D24" s="7">
        <v>2511085445.7495518</v>
      </c>
      <c r="E24" s="7">
        <v>22788790</v>
      </c>
      <c r="F24" s="7">
        <v>1360976280.9741852</v>
      </c>
      <c r="G24" s="7"/>
    </row>
    <row r="25" spans="2:9" ht="12.95" customHeight="1" x14ac:dyDescent="0.2">
      <c r="B25" s="19" t="s">
        <v>207</v>
      </c>
      <c r="C25" s="7">
        <v>51458807</v>
      </c>
      <c r="D25" s="7">
        <v>2418394213.8164444</v>
      </c>
      <c r="E25" s="7">
        <v>25111516</v>
      </c>
      <c r="F25" s="7">
        <v>1506105781.4055345</v>
      </c>
      <c r="G25" s="7"/>
      <c r="H25" s="7"/>
    </row>
    <row r="26" spans="2:9" ht="12.95" customHeight="1" x14ac:dyDescent="0.2">
      <c r="B26" s="19" t="s">
        <v>208</v>
      </c>
      <c r="C26" s="57">
        <v>52262039</v>
      </c>
      <c r="D26" s="57">
        <v>2394603790.8288536</v>
      </c>
      <c r="E26" s="57">
        <v>13107457</v>
      </c>
      <c r="F26" s="57">
        <v>711630155.28568578</v>
      </c>
    </row>
    <row r="27" spans="2:9" ht="12.95" customHeight="1" x14ac:dyDescent="0.2">
      <c r="B27" s="19" t="s">
        <v>209</v>
      </c>
      <c r="C27" s="7">
        <v>54690254</v>
      </c>
      <c r="D27" s="7">
        <v>2449376079.6336851</v>
      </c>
      <c r="E27" s="7">
        <v>6089861</v>
      </c>
      <c r="F27" s="7">
        <v>289787484.50461209</v>
      </c>
    </row>
    <row r="28" spans="2:9" ht="12.95" customHeight="1" x14ac:dyDescent="0.2">
      <c r="B28" s="19" t="s">
        <v>210</v>
      </c>
      <c r="C28" s="7">
        <v>51435227</v>
      </c>
      <c r="D28" s="7">
        <v>2346182095.6931448</v>
      </c>
      <c r="E28" s="7">
        <v>3052839</v>
      </c>
      <c r="F28" s="7">
        <v>136583597.58444488</v>
      </c>
    </row>
    <row r="29" spans="2:9" ht="12.95" customHeight="1" x14ac:dyDescent="0.2">
      <c r="B29" s="95" t="s">
        <v>211</v>
      </c>
      <c r="C29" s="32">
        <v>54501415</v>
      </c>
      <c r="D29" s="32">
        <v>2518532862.8309774</v>
      </c>
      <c r="E29" s="32">
        <v>3187186</v>
      </c>
      <c r="F29" s="32">
        <v>141369838.74178776</v>
      </c>
      <c r="G29" s="7"/>
    </row>
    <row r="30" spans="2:9" ht="12.95" customHeight="1" x14ac:dyDescent="0.2">
      <c r="B30" s="19">
        <v>44927</v>
      </c>
      <c r="C30" s="32">
        <v>48228582</v>
      </c>
      <c r="D30" s="32">
        <v>1959388766</v>
      </c>
      <c r="E30" s="32">
        <v>2622330</v>
      </c>
      <c r="F30" s="32">
        <v>127776555</v>
      </c>
      <c r="G30" s="7"/>
      <c r="H30" s="7"/>
    </row>
    <row r="31" spans="2:9" ht="12.95" customHeight="1" x14ac:dyDescent="0.2">
      <c r="B31" s="19">
        <v>44958</v>
      </c>
      <c r="C31" s="32">
        <v>49653673</v>
      </c>
      <c r="D31" s="32">
        <v>2094471856</v>
      </c>
      <c r="E31" s="32">
        <v>2364807</v>
      </c>
      <c r="F31" s="32">
        <v>119046121</v>
      </c>
    </row>
    <row r="32" spans="2:9" ht="12.95" customHeight="1" x14ac:dyDescent="0.2">
      <c r="B32" s="19">
        <v>44986</v>
      </c>
      <c r="C32" s="32">
        <v>57219842</v>
      </c>
      <c r="D32" s="32">
        <v>2453453776</v>
      </c>
      <c r="E32" s="32">
        <v>3056852</v>
      </c>
      <c r="F32" s="32">
        <v>155473970</v>
      </c>
    </row>
    <row r="33" spans="2:13" ht="12.95" customHeight="1" x14ac:dyDescent="0.2">
      <c r="B33" s="19">
        <v>45017</v>
      </c>
      <c r="C33" s="32">
        <v>55039125</v>
      </c>
      <c r="D33" s="32">
        <v>2476249148</v>
      </c>
      <c r="E33" s="32">
        <v>5504068</v>
      </c>
      <c r="F33" s="32">
        <v>286517749</v>
      </c>
      <c r="G33" s="50"/>
      <c r="H33" s="50"/>
    </row>
    <row r="34" spans="2:13" ht="12.95" customHeight="1" x14ac:dyDescent="0.2">
      <c r="B34" s="19">
        <v>45047</v>
      </c>
      <c r="C34" s="32">
        <v>58968709</v>
      </c>
      <c r="D34" s="32">
        <v>2666447126</v>
      </c>
      <c r="E34" s="32">
        <v>8115788</v>
      </c>
      <c r="F34" s="32">
        <v>441961443</v>
      </c>
    </row>
    <row r="35" spans="2:13" ht="12.95" customHeight="1" x14ac:dyDescent="0.2">
      <c r="B35" s="19">
        <v>45078</v>
      </c>
      <c r="C35" s="32">
        <v>58649306</v>
      </c>
      <c r="D35" s="32">
        <v>2706651678</v>
      </c>
      <c r="E35" s="32">
        <v>13678647</v>
      </c>
      <c r="F35" s="32">
        <v>790609687</v>
      </c>
    </row>
    <row r="36" spans="2:13" ht="12.95" customHeight="1" x14ac:dyDescent="0.2">
      <c r="B36" s="40">
        <v>45108</v>
      </c>
      <c r="C36" s="32">
        <v>58678610</v>
      </c>
      <c r="D36" s="32">
        <v>2800630198</v>
      </c>
      <c r="E36" s="32">
        <v>23943374</v>
      </c>
      <c r="F36" s="32">
        <v>1352290945</v>
      </c>
    </row>
    <row r="37" spans="2:13" ht="12.95" customHeight="1" x14ac:dyDescent="0.2">
      <c r="B37" s="95">
        <v>45139</v>
      </c>
      <c r="C37" s="32">
        <v>56580098</v>
      </c>
      <c r="D37" s="32">
        <v>2752603212</v>
      </c>
      <c r="E37" s="32">
        <v>25061541</v>
      </c>
      <c r="F37" s="32">
        <v>1451760427</v>
      </c>
    </row>
    <row r="38" spans="2:13" ht="12.95" customHeight="1" x14ac:dyDescent="0.2">
      <c r="B38" s="19">
        <v>45170</v>
      </c>
      <c r="C38" s="32">
        <v>58198295</v>
      </c>
      <c r="D38" s="32">
        <v>2759297120</v>
      </c>
      <c r="E38" s="32">
        <v>13714819</v>
      </c>
      <c r="F38" s="32">
        <v>746099141</v>
      </c>
    </row>
    <row r="39" spans="2:13" ht="12.95" customHeight="1" x14ac:dyDescent="0.2">
      <c r="B39" s="19">
        <v>45200</v>
      </c>
      <c r="C39" s="32">
        <v>59937577</v>
      </c>
      <c r="D39" s="32">
        <v>2819453095</v>
      </c>
      <c r="E39" s="32">
        <v>6389964</v>
      </c>
      <c r="F39" s="32">
        <v>323885881</v>
      </c>
    </row>
    <row r="40" spans="2:13" ht="12.95" customHeight="1" x14ac:dyDescent="0.2">
      <c r="B40" s="19">
        <v>45231</v>
      </c>
      <c r="C40" s="32">
        <v>56195042</v>
      </c>
      <c r="D40" s="32">
        <v>2707758172</v>
      </c>
      <c r="E40" s="32">
        <v>3155016</v>
      </c>
      <c r="F40" s="32">
        <v>154470795</v>
      </c>
      <c r="H40" s="125"/>
      <c r="I40" s="125"/>
      <c r="J40" s="125"/>
    </row>
    <row r="41" spans="2:13" ht="12.95" customHeight="1" x14ac:dyDescent="0.2">
      <c r="B41" s="95">
        <v>45261</v>
      </c>
      <c r="C41" s="32">
        <v>61006197</v>
      </c>
      <c r="D41" s="32">
        <v>3000839465</v>
      </c>
      <c r="E41" s="32">
        <v>3645908</v>
      </c>
      <c r="F41" s="32">
        <v>178274085</v>
      </c>
      <c r="H41" s="125"/>
      <c r="I41" s="126"/>
      <c r="J41" s="126"/>
    </row>
    <row r="42" spans="2:13" ht="12.95" customHeight="1" x14ac:dyDescent="0.2">
      <c r="B42" s="95">
        <v>45292</v>
      </c>
      <c r="C42" s="32">
        <v>53091727</v>
      </c>
      <c r="D42" s="32">
        <v>2474962458.0999999</v>
      </c>
      <c r="E42" s="32">
        <v>3059165</v>
      </c>
      <c r="F42" s="32">
        <v>156634323.82000002</v>
      </c>
      <c r="G42" s="44"/>
      <c r="H42" s="127"/>
      <c r="I42" s="128"/>
      <c r="J42" s="128"/>
    </row>
    <row r="43" spans="2:13" ht="12.95" customHeight="1" x14ac:dyDescent="0.2">
      <c r="B43" s="95">
        <v>45323</v>
      </c>
      <c r="C43" s="32">
        <v>55008689</v>
      </c>
      <c r="D43" s="32">
        <v>2559729438.9300003</v>
      </c>
      <c r="E43" s="32">
        <v>2883181</v>
      </c>
      <c r="F43" s="32">
        <v>143427702</v>
      </c>
      <c r="H43" s="125"/>
      <c r="I43" s="128"/>
      <c r="J43" s="128"/>
    </row>
    <row r="44" spans="2:13" ht="12.95" customHeight="1" x14ac:dyDescent="0.2">
      <c r="B44" s="95">
        <v>45352</v>
      </c>
      <c r="C44" s="32">
        <v>61064426</v>
      </c>
      <c r="D44" s="32">
        <v>2854996029.7399998</v>
      </c>
      <c r="E44" s="32">
        <v>3970864</v>
      </c>
      <c r="F44" s="32">
        <v>197758757.74000004</v>
      </c>
      <c r="H44" s="125"/>
      <c r="I44" s="125"/>
      <c r="J44" s="125"/>
      <c r="M44" s="44"/>
    </row>
    <row r="45" spans="2:13" ht="12.95" customHeight="1" x14ac:dyDescent="0.2">
      <c r="B45" s="95">
        <v>45383</v>
      </c>
      <c r="C45" s="32">
        <v>58536394</v>
      </c>
      <c r="D45" s="32">
        <v>2832466690.5100002</v>
      </c>
      <c r="E45" s="32">
        <v>6199943</v>
      </c>
      <c r="F45" s="32">
        <v>298720396.36000001</v>
      </c>
      <c r="H45" s="125"/>
      <c r="I45" s="128"/>
      <c r="J45" s="128"/>
      <c r="M45" s="44"/>
    </row>
    <row r="46" spans="2:13" ht="12.95" customHeight="1" x14ac:dyDescent="0.2">
      <c r="B46" s="95">
        <v>45413</v>
      </c>
      <c r="C46" s="32">
        <v>63309728</v>
      </c>
      <c r="D46" s="32">
        <v>3083651796.0500002</v>
      </c>
      <c r="E46" s="32">
        <v>10159426</v>
      </c>
      <c r="F46" s="32">
        <v>524348167.35000002</v>
      </c>
      <c r="H46" s="125"/>
      <c r="I46" s="125"/>
      <c r="J46" s="125"/>
    </row>
    <row r="47" spans="2:13" ht="12.95" customHeight="1" x14ac:dyDescent="0.2">
      <c r="B47" s="95">
        <v>45444</v>
      </c>
      <c r="C47" s="32">
        <v>62214325</v>
      </c>
      <c r="D47" s="32">
        <v>3037807352.73</v>
      </c>
      <c r="E47" s="32">
        <v>14944017</v>
      </c>
      <c r="F47" s="32">
        <v>783638048.08000004</v>
      </c>
      <c r="H47" s="128"/>
      <c r="I47" s="128"/>
      <c r="J47" s="128"/>
      <c r="K47" s="128"/>
    </row>
    <row r="48" spans="2:13" ht="12.95" customHeight="1" x14ac:dyDescent="0.2">
      <c r="B48" s="95">
        <v>45474</v>
      </c>
      <c r="C48" s="32">
        <v>64468217</v>
      </c>
      <c r="D48" s="32">
        <v>3238588710.4700003</v>
      </c>
      <c r="E48" s="32">
        <v>26414391</v>
      </c>
      <c r="F48" s="32">
        <v>1378690681.5799999</v>
      </c>
      <c r="H48" s="273"/>
      <c r="I48" s="273"/>
      <c r="J48" s="273"/>
      <c r="K48" s="273"/>
    </row>
    <row r="49" spans="2:11" ht="12.95" customHeight="1" x14ac:dyDescent="0.2">
      <c r="B49" s="95">
        <v>45505</v>
      </c>
      <c r="C49" s="32">
        <v>61309568</v>
      </c>
      <c r="D49" s="32">
        <v>3074032697.4000001</v>
      </c>
      <c r="E49" s="32">
        <v>27670380</v>
      </c>
      <c r="F49" s="32">
        <v>1465923180.1800001</v>
      </c>
      <c r="H49" s="273"/>
      <c r="J49" s="47"/>
    </row>
    <row r="50" spans="2:11" ht="12.95" customHeight="1" x14ac:dyDescent="0.2">
      <c r="B50" s="95">
        <v>45536</v>
      </c>
      <c r="C50" s="32">
        <v>61504924</v>
      </c>
      <c r="D50" s="32">
        <v>3058523459.8199997</v>
      </c>
      <c r="E50" s="32">
        <v>15357296</v>
      </c>
      <c r="F50" s="32">
        <v>741786318.48000002</v>
      </c>
      <c r="H50" s="47"/>
      <c r="J50" s="47"/>
      <c r="K50" s="47"/>
    </row>
    <row r="51" spans="2:11" ht="12.95" customHeight="1" x14ac:dyDescent="0.2">
      <c r="B51" s="95">
        <v>45566</v>
      </c>
      <c r="C51" s="32">
        <v>65112709</v>
      </c>
      <c r="D51" s="32">
        <v>3176190877.5499997</v>
      </c>
      <c r="E51" s="32">
        <v>7976514</v>
      </c>
      <c r="F51" s="32">
        <v>350266128.88999999</v>
      </c>
      <c r="I51" s="273"/>
    </row>
    <row r="52" spans="2:11" ht="12.95" customHeight="1" x14ac:dyDescent="0.2">
      <c r="B52" s="95">
        <v>45597</v>
      </c>
      <c r="C52" s="32">
        <v>60694528</v>
      </c>
      <c r="D52" s="32">
        <v>3029393289.96</v>
      </c>
      <c r="E52" s="32">
        <v>4648302</v>
      </c>
      <c r="F52" s="32">
        <v>185115032.72</v>
      </c>
      <c r="I52" s="47"/>
    </row>
    <row r="53" spans="2:11" s="129" customFormat="1" ht="12.95" customHeight="1" x14ac:dyDescent="0.2">
      <c r="B53" s="95">
        <v>45627</v>
      </c>
      <c r="C53" s="32">
        <v>64429821</v>
      </c>
      <c r="D53" s="32">
        <v>3346417247.6700001</v>
      </c>
      <c r="E53" s="32">
        <v>5067665</v>
      </c>
      <c r="F53" s="32">
        <v>207328015.34999996</v>
      </c>
    </row>
    <row r="54" spans="2:11" s="150" customFormat="1" ht="12.95" customHeight="1" x14ac:dyDescent="0.2">
      <c r="B54" s="95">
        <v>45658</v>
      </c>
      <c r="C54" s="258">
        <v>56949477</v>
      </c>
      <c r="D54" s="258">
        <v>2755921001.96</v>
      </c>
      <c r="E54" s="258">
        <v>4519514</v>
      </c>
      <c r="F54" s="258">
        <v>183793261.55000001</v>
      </c>
      <c r="G54" s="113"/>
      <c r="H54" s="47"/>
      <c r="I54" s="47"/>
    </row>
    <row r="55" spans="2:11" s="150" customFormat="1" ht="12.95" customHeight="1" x14ac:dyDescent="0.2">
      <c r="B55" s="95">
        <v>45689</v>
      </c>
      <c r="C55" s="258">
        <v>54982633</v>
      </c>
      <c r="D55" s="258">
        <v>2700780300.3200002</v>
      </c>
      <c r="E55" s="258">
        <v>4162495</v>
      </c>
      <c r="F55" s="258">
        <v>158163108.09999996</v>
      </c>
      <c r="G55" s="113"/>
    </row>
    <row r="56" spans="2:11" s="150" customFormat="1" ht="12.95" customHeight="1" x14ac:dyDescent="0.2">
      <c r="B56" s="95">
        <v>45717</v>
      </c>
      <c r="C56" s="258">
        <v>61907722</v>
      </c>
      <c r="D56" s="258">
        <v>3033232423.2399998</v>
      </c>
      <c r="E56" s="258">
        <v>5199667</v>
      </c>
      <c r="F56" s="258">
        <v>191561070.55000004</v>
      </c>
      <c r="G56" s="113"/>
    </row>
    <row r="57" spans="2:11" s="150" customFormat="1" ht="12.95" customHeight="1" x14ac:dyDescent="0.2">
      <c r="B57" s="95">
        <v>45748</v>
      </c>
      <c r="C57" s="258">
        <v>62470558</v>
      </c>
      <c r="D57" s="258">
        <v>3163531468.9099998</v>
      </c>
      <c r="E57" s="258">
        <v>8570333</v>
      </c>
      <c r="F57" s="258">
        <v>343365106.71999991</v>
      </c>
      <c r="G57" s="113"/>
    </row>
    <row r="58" spans="2:11" s="150" customFormat="1" ht="12.95" customHeight="1" x14ac:dyDescent="0.2">
      <c r="B58" s="95">
        <v>45778</v>
      </c>
      <c r="C58" s="258">
        <v>65469027</v>
      </c>
      <c r="D58" s="258">
        <v>3344986039.79</v>
      </c>
      <c r="E58" s="258">
        <v>11441853</v>
      </c>
      <c r="F58" s="258">
        <v>481758903.87999994</v>
      </c>
      <c r="G58" s="113"/>
    </row>
    <row r="59" spans="2:11" s="150" customFormat="1" ht="12.95" customHeight="1" x14ac:dyDescent="0.2">
      <c r="B59" s="95">
        <v>45809</v>
      </c>
      <c r="C59" s="258">
        <v>64972630</v>
      </c>
      <c r="D59" s="258">
        <v>3369714904.3299999</v>
      </c>
      <c r="E59" s="258">
        <v>18558065</v>
      </c>
      <c r="F59" s="258">
        <v>870223212.51000011</v>
      </c>
      <c r="G59" s="113"/>
    </row>
    <row r="60" spans="2:11" s="150" customFormat="1" ht="12.95" customHeight="1" x14ac:dyDescent="0.2">
      <c r="B60" s="95">
        <v>45839</v>
      </c>
      <c r="C60" s="258">
        <v>66577398</v>
      </c>
      <c r="D60" s="258">
        <v>3499116988.6700001</v>
      </c>
      <c r="E60" s="258">
        <v>29064764</v>
      </c>
      <c r="F60" s="258">
        <v>1349317265.3500001</v>
      </c>
      <c r="G60" s="113"/>
    </row>
    <row r="61" spans="2:11" s="150" customFormat="1" ht="12.95" customHeight="1" x14ac:dyDescent="0.2">
      <c r="B61" s="95">
        <v>45870</v>
      </c>
      <c r="C61" s="258">
        <v>62695670</v>
      </c>
      <c r="D61" s="258">
        <v>3328761671.3499999</v>
      </c>
      <c r="E61" s="258">
        <v>30680900</v>
      </c>
      <c r="F61" s="258">
        <v>1454512034.9000003</v>
      </c>
      <c r="G61" s="113"/>
    </row>
    <row r="62" spans="2:11" s="150" customFormat="1" ht="12.95" customHeight="1" x14ac:dyDescent="0.2">
      <c r="B62" s="95">
        <v>45901</v>
      </c>
      <c r="C62" s="258">
        <v>64542797</v>
      </c>
      <c r="D62" s="258">
        <v>3366610086.0299997</v>
      </c>
      <c r="E62" s="258">
        <v>18768730</v>
      </c>
      <c r="F62" s="258">
        <v>780649498.95999992</v>
      </c>
      <c r="G62" s="113"/>
    </row>
    <row r="63" spans="2:11" s="150" customFormat="1" ht="12.95" customHeight="1" x14ac:dyDescent="0.2">
      <c r="B63" s="95">
        <v>45931</v>
      </c>
      <c r="C63" s="258">
        <v>67350592</v>
      </c>
      <c r="D63" s="258">
        <v>3445889650.21</v>
      </c>
      <c r="E63" s="258">
        <v>11191987</v>
      </c>
      <c r="F63" s="258">
        <v>371457653.50999999</v>
      </c>
      <c r="G63" s="113"/>
    </row>
    <row r="64" spans="2:11" s="150" customFormat="1" ht="12.95" customHeight="1" x14ac:dyDescent="0.2">
      <c r="B64" s="95">
        <v>45962</v>
      </c>
      <c r="C64" s="258">
        <v>61914784</v>
      </c>
      <c r="D64" s="258">
        <v>3210483713.02</v>
      </c>
      <c r="E64" s="258">
        <v>7448979</v>
      </c>
      <c r="F64" s="258">
        <v>193610056.53000006</v>
      </c>
      <c r="G64" s="113"/>
    </row>
    <row r="65" spans="2:8" s="150" customFormat="1" ht="12.95" customHeight="1" x14ac:dyDescent="0.2">
      <c r="B65" s="257">
        <v>45992</v>
      </c>
      <c r="C65" s="261">
        <v>68024433</v>
      </c>
      <c r="D65" s="261">
        <v>3644763909.23</v>
      </c>
      <c r="E65" s="261">
        <v>7967436</v>
      </c>
      <c r="F65" s="261">
        <v>230813718.35999998</v>
      </c>
    </row>
    <row r="66" spans="2:8" s="129" customFormat="1" ht="12.95" customHeight="1" x14ac:dyDescent="0.2">
      <c r="B66" t="s">
        <v>120</v>
      </c>
      <c r="C66"/>
      <c r="D66"/>
      <c r="E66"/>
      <c r="F66"/>
    </row>
    <row r="67" spans="2:8" s="129" customFormat="1" ht="12.95" customHeight="1" x14ac:dyDescent="0.2">
      <c r="B67" t="s">
        <v>2</v>
      </c>
      <c r="C67"/>
      <c r="D67" s="7"/>
      <c r="E67"/>
      <c r="F67"/>
      <c r="G67" s="7"/>
    </row>
    <row r="68" spans="2:8" s="129" customFormat="1" ht="12.95" customHeight="1" x14ac:dyDescent="0.2">
      <c r="B68"/>
      <c r="C68" s="7"/>
      <c r="D68" s="7"/>
      <c r="E68" s="7"/>
      <c r="F68" s="7"/>
      <c r="G68" s="7"/>
      <c r="H68" s="7"/>
    </row>
    <row r="69" spans="2:8" s="129" customFormat="1" ht="12.95" customHeight="1" x14ac:dyDescent="0.2">
      <c r="B69"/>
      <c r="C69" s="47"/>
      <c r="D69" s="47"/>
      <c r="E69" s="47"/>
      <c r="F69" s="47"/>
    </row>
    <row r="70" spans="2:8" ht="12.95" customHeight="1" x14ac:dyDescent="0.2">
      <c r="G70" s="7"/>
      <c r="H70" s="7"/>
    </row>
    <row r="71" spans="2:8" ht="12.95" customHeight="1" x14ac:dyDescent="0.2">
      <c r="C71" s="7"/>
      <c r="D71" s="7"/>
      <c r="E71" s="7"/>
      <c r="F71" s="7"/>
    </row>
    <row r="72" spans="2:8" ht="12.95" customHeight="1" x14ac:dyDescent="0.2">
      <c r="C72" s="47"/>
      <c r="D72" s="47"/>
      <c r="E72" s="47"/>
      <c r="F72" s="47"/>
    </row>
    <row r="77" spans="2:8" ht="12.95" customHeight="1" x14ac:dyDescent="0.2">
      <c r="G77" s="7"/>
      <c r="H77" s="7"/>
    </row>
  </sheetData>
  <pageMargins left="0.25" right="0.25" top="0.75" bottom="0.75" header="0.3" footer="0.3"/>
  <pageSetup paperSize="9" scale="56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2:H54"/>
  <sheetViews>
    <sheetView showGridLines="0" topLeftCell="A13" zoomScale="140" zoomScaleNormal="140" workbookViewId="0">
      <selection activeCell="C10" sqref="C10"/>
    </sheetView>
  </sheetViews>
  <sheetFormatPr defaultColWidth="19.33203125" defaultRowHeight="12.95" customHeight="1" x14ac:dyDescent="0.2"/>
  <cols>
    <col min="1" max="1" width="2.83203125" style="66" customWidth="1"/>
    <col min="2" max="2" width="19.33203125" style="66"/>
    <col min="3" max="8" width="17.1640625" style="66" customWidth="1"/>
    <col min="9" max="16384" width="19.33203125" style="66"/>
  </cols>
  <sheetData>
    <row r="2" spans="2:8" ht="15.75" x14ac:dyDescent="0.25">
      <c r="B2" s="39" t="s">
        <v>380</v>
      </c>
    </row>
    <row r="5" spans="2:8" ht="30.75" customHeight="1" x14ac:dyDescent="0.2">
      <c r="B5" s="64" t="s">
        <v>1</v>
      </c>
      <c r="C5" s="81" t="s">
        <v>130</v>
      </c>
      <c r="D5" s="81" t="s">
        <v>131</v>
      </c>
      <c r="E5" s="81" t="s">
        <v>132</v>
      </c>
      <c r="F5" s="81" t="s">
        <v>133</v>
      </c>
      <c r="G5" s="81" t="s">
        <v>134</v>
      </c>
      <c r="H5" s="81" t="s">
        <v>135</v>
      </c>
    </row>
    <row r="6" spans="2:8" ht="12.95" customHeight="1" x14ac:dyDescent="0.2">
      <c r="B6" s="19">
        <v>45658</v>
      </c>
      <c r="C6" s="133">
        <v>54942010</v>
      </c>
      <c r="D6" s="258">
        <v>2431515643</v>
      </c>
      <c r="E6" s="30">
        <v>1996411</v>
      </c>
      <c r="F6" s="258">
        <v>324012788</v>
      </c>
      <c r="G6" s="7">
        <v>56938421</v>
      </c>
      <c r="H6" s="7">
        <v>2755528431</v>
      </c>
    </row>
    <row r="7" spans="2:8" ht="12.95" customHeight="1" x14ac:dyDescent="0.2">
      <c r="B7" s="19">
        <v>45689</v>
      </c>
      <c r="C7" s="133">
        <v>52948890</v>
      </c>
      <c r="D7" s="258">
        <v>2371741112</v>
      </c>
      <c r="E7" s="30">
        <v>2021198</v>
      </c>
      <c r="F7" s="258">
        <v>328629773</v>
      </c>
      <c r="G7" s="7">
        <v>54970088</v>
      </c>
      <c r="H7" s="7">
        <v>2700370885</v>
      </c>
    </row>
    <row r="8" spans="2:8" ht="12.95" customHeight="1" x14ac:dyDescent="0.2">
      <c r="B8" s="19">
        <v>45717</v>
      </c>
      <c r="C8" s="133">
        <v>59651272</v>
      </c>
      <c r="D8" s="258">
        <v>2655334479</v>
      </c>
      <c r="E8" s="30">
        <v>2236879</v>
      </c>
      <c r="F8" s="258">
        <v>377284197</v>
      </c>
      <c r="G8" s="7">
        <v>61888151</v>
      </c>
      <c r="H8" s="7">
        <v>3032618676</v>
      </c>
    </row>
    <row r="9" spans="2:8" ht="12.95" customHeight="1" x14ac:dyDescent="0.2">
      <c r="B9" s="19">
        <v>45748</v>
      </c>
      <c r="C9" s="133">
        <v>60135848</v>
      </c>
      <c r="D9" s="258">
        <v>2762303850</v>
      </c>
      <c r="E9" s="30">
        <v>2313124</v>
      </c>
      <c r="F9" s="258">
        <v>400519864</v>
      </c>
      <c r="G9" s="7">
        <v>62448972</v>
      </c>
      <c r="H9" s="7">
        <v>3162823714</v>
      </c>
    </row>
    <row r="10" spans="2:8" ht="12.95" customHeight="1" x14ac:dyDescent="0.2">
      <c r="B10" s="19">
        <v>45778</v>
      </c>
      <c r="C10" s="133">
        <v>62960940</v>
      </c>
      <c r="D10" s="258">
        <v>2909281291</v>
      </c>
      <c r="E10" s="30">
        <v>2477631</v>
      </c>
      <c r="F10" s="258">
        <v>434603683</v>
      </c>
      <c r="G10" s="7">
        <v>65438571</v>
      </c>
      <c r="H10" s="7">
        <v>3343884974</v>
      </c>
    </row>
    <row r="11" spans="2:8" ht="12.95" customHeight="1" x14ac:dyDescent="0.2">
      <c r="B11" s="19">
        <v>45809</v>
      </c>
      <c r="C11" s="133">
        <v>62440097</v>
      </c>
      <c r="D11" s="258">
        <v>2901287910</v>
      </c>
      <c r="E11" s="30">
        <v>2496100</v>
      </c>
      <c r="F11" s="258">
        <v>467067465</v>
      </c>
      <c r="G11" s="7">
        <v>64936197</v>
      </c>
      <c r="H11" s="7">
        <v>3368355375</v>
      </c>
    </row>
    <row r="12" spans="2:8" ht="12.95" customHeight="1" x14ac:dyDescent="0.2">
      <c r="B12" s="19">
        <v>45839</v>
      </c>
      <c r="C12" s="133">
        <v>63922854</v>
      </c>
      <c r="D12" s="258">
        <v>2991410446</v>
      </c>
      <c r="E12" s="30">
        <v>2610376</v>
      </c>
      <c r="F12" s="258">
        <v>506133670</v>
      </c>
      <c r="G12" s="7">
        <v>66533230</v>
      </c>
      <c r="H12" s="7">
        <v>3497544116</v>
      </c>
    </row>
    <row r="13" spans="2:8" ht="12.95" customHeight="1" x14ac:dyDescent="0.2">
      <c r="B13" s="19">
        <v>45870</v>
      </c>
      <c r="C13" s="133">
        <v>60353968</v>
      </c>
      <c r="D13" s="258">
        <v>2858847562</v>
      </c>
      <c r="E13" s="30">
        <v>2288078</v>
      </c>
      <c r="F13" s="258">
        <v>468084200</v>
      </c>
      <c r="G13" s="7">
        <v>62642046</v>
      </c>
      <c r="H13" s="7">
        <v>3326931762</v>
      </c>
    </row>
    <row r="14" spans="2:8" ht="12.95" customHeight="1" x14ac:dyDescent="0.2">
      <c r="B14" s="19">
        <v>45901</v>
      </c>
      <c r="C14" s="133">
        <v>62016773</v>
      </c>
      <c r="D14" s="258">
        <v>2896535430</v>
      </c>
      <c r="E14" s="30">
        <v>2462738</v>
      </c>
      <c r="F14" s="258">
        <v>467917870</v>
      </c>
      <c r="G14" s="7">
        <v>64479511</v>
      </c>
      <c r="H14" s="7">
        <v>3364453300</v>
      </c>
    </row>
    <row r="15" spans="2:8" ht="12.95" customHeight="1" x14ac:dyDescent="0.2">
      <c r="B15" s="19">
        <v>45931</v>
      </c>
      <c r="C15" s="133">
        <v>64778004</v>
      </c>
      <c r="D15" s="258">
        <v>2993510278</v>
      </c>
      <c r="E15" s="30">
        <v>2491821</v>
      </c>
      <c r="F15" s="258">
        <v>449694095</v>
      </c>
      <c r="G15" s="7">
        <v>67269825</v>
      </c>
      <c r="H15" s="7">
        <v>3443204373</v>
      </c>
    </row>
    <row r="16" spans="2:8" ht="12.95" customHeight="1" x14ac:dyDescent="0.2">
      <c r="B16" s="19">
        <v>45962</v>
      </c>
      <c r="C16" s="133">
        <v>59630978</v>
      </c>
      <c r="D16" s="258">
        <v>2814350189</v>
      </c>
      <c r="E16" s="30">
        <v>2188662</v>
      </c>
      <c r="F16" s="258">
        <v>393065835</v>
      </c>
      <c r="G16" s="7">
        <v>61819640</v>
      </c>
      <c r="H16" s="7">
        <v>3207416024</v>
      </c>
    </row>
    <row r="17" spans="2:8" ht="12.95" customHeight="1" x14ac:dyDescent="0.2">
      <c r="B17" s="117">
        <v>45992</v>
      </c>
      <c r="C17" s="262">
        <v>65605391</v>
      </c>
      <c r="D17" s="258">
        <v>3197068124</v>
      </c>
      <c r="E17" s="263">
        <v>2301452</v>
      </c>
      <c r="F17" s="258">
        <v>443796068</v>
      </c>
      <c r="G17" s="24">
        <v>67906843</v>
      </c>
      <c r="H17" s="24">
        <v>3640864192</v>
      </c>
    </row>
    <row r="18" spans="2:8" ht="12.95" customHeight="1" x14ac:dyDescent="0.2">
      <c r="B18" s="45" t="s">
        <v>0</v>
      </c>
      <c r="C18" s="46">
        <f>SUM(C6:C17)</f>
        <v>729387025</v>
      </c>
      <c r="D18" s="46">
        <f t="shared" ref="D18:F18" si="0">SUM(D6:D17)</f>
        <v>33783186314</v>
      </c>
      <c r="E18" s="46">
        <f t="shared" si="0"/>
        <v>27884470</v>
      </c>
      <c r="F18" s="46">
        <f t="shared" si="0"/>
        <v>5060809508</v>
      </c>
      <c r="G18" s="46">
        <f>SUM(G6:G17)</f>
        <v>757271495</v>
      </c>
      <c r="H18" s="46">
        <f>SUM(H6:H17)</f>
        <v>38843995822</v>
      </c>
    </row>
    <row r="19" spans="2:8" s="150" customFormat="1" ht="12.95" customHeight="1" x14ac:dyDescent="0.2">
      <c r="B19" s="158"/>
      <c r="C19" s="118"/>
      <c r="D19" s="118"/>
      <c r="E19" s="118"/>
      <c r="F19" s="118"/>
      <c r="G19" s="118"/>
      <c r="H19" s="118"/>
    </row>
    <row r="20" spans="2:8" ht="12.95" customHeight="1" x14ac:dyDescent="0.2">
      <c r="B20" s="66" t="s">
        <v>150</v>
      </c>
    </row>
    <row r="21" spans="2:8" ht="12.95" customHeight="1" x14ac:dyDescent="0.2">
      <c r="B21" s="66" t="s">
        <v>2</v>
      </c>
    </row>
    <row r="22" spans="2:8" ht="12.95" customHeight="1" x14ac:dyDescent="0.2">
      <c r="C22" s="166"/>
      <c r="D22" s="166"/>
      <c r="E22" s="166"/>
      <c r="F22" s="166"/>
      <c r="G22" s="113"/>
      <c r="H22" s="113"/>
    </row>
    <row r="25" spans="2:8" ht="12.95" customHeight="1" x14ac:dyDescent="0.2">
      <c r="C25" s="44"/>
      <c r="D25" s="44"/>
      <c r="E25" s="44"/>
      <c r="F25" s="44"/>
      <c r="G25" s="44"/>
      <c r="H25" s="44"/>
    </row>
    <row r="53" spans="3:6" ht="12.95" customHeight="1" x14ac:dyDescent="0.2">
      <c r="C53" s="68"/>
      <c r="D53" s="68"/>
      <c r="E53" s="68"/>
      <c r="F53" s="68"/>
    </row>
    <row r="54" spans="3:6" ht="12.95" customHeight="1" x14ac:dyDescent="0.2">
      <c r="C54" s="68"/>
      <c r="D54" s="68"/>
      <c r="E54" s="68"/>
      <c r="F54" s="68"/>
    </row>
  </sheetData>
  <pageMargins left="0.25" right="0.25" top="0.75" bottom="0.75" header="0.3" footer="0.3"/>
  <pageSetup paperSize="9" scale="52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2:H67"/>
  <sheetViews>
    <sheetView showGridLines="0" topLeftCell="B1" zoomScale="145" zoomScaleNormal="145" workbookViewId="0">
      <selection activeCell="B2" sqref="B2"/>
    </sheetView>
  </sheetViews>
  <sheetFormatPr defaultColWidth="19.33203125" defaultRowHeight="12.95" customHeight="1" x14ac:dyDescent="0.2"/>
  <cols>
    <col min="1" max="1" width="2.83203125" style="66" customWidth="1"/>
    <col min="2" max="2" width="12" style="66" customWidth="1"/>
    <col min="3" max="8" width="15.5" style="66" customWidth="1"/>
    <col min="9" max="16384" width="19.33203125" style="66"/>
  </cols>
  <sheetData>
    <row r="2" spans="2:8" ht="15.75" x14ac:dyDescent="0.25">
      <c r="B2" s="39" t="s">
        <v>381</v>
      </c>
    </row>
    <row r="5" spans="2:8" ht="45" x14ac:dyDescent="0.2">
      <c r="B5" s="64" t="s">
        <v>1</v>
      </c>
      <c r="C5" s="65" t="s">
        <v>130</v>
      </c>
      <c r="D5" s="65" t="s">
        <v>131</v>
      </c>
      <c r="E5" s="65" t="s">
        <v>132</v>
      </c>
      <c r="F5" s="65" t="s">
        <v>136</v>
      </c>
      <c r="G5" s="65" t="s">
        <v>134</v>
      </c>
      <c r="H5" s="65" t="s">
        <v>137</v>
      </c>
    </row>
    <row r="6" spans="2:8" ht="12.95" customHeight="1" x14ac:dyDescent="0.2">
      <c r="B6" s="19">
        <v>45658</v>
      </c>
      <c r="C6" s="7">
        <v>3899227</v>
      </c>
      <c r="D6" s="7">
        <v>166328487</v>
      </c>
      <c r="E6" s="7">
        <v>181097</v>
      </c>
      <c r="F6" s="7">
        <v>14500533</v>
      </c>
      <c r="G6" s="7">
        <v>4080324</v>
      </c>
      <c r="H6" s="7">
        <v>180829020</v>
      </c>
    </row>
    <row r="7" spans="2:8" ht="12.95" customHeight="1" x14ac:dyDescent="0.2">
      <c r="B7" s="19">
        <v>45689</v>
      </c>
      <c r="C7" s="7">
        <v>3493198</v>
      </c>
      <c r="D7" s="7">
        <v>140603289</v>
      </c>
      <c r="E7" s="7">
        <v>194076</v>
      </c>
      <c r="F7" s="7">
        <v>14187460</v>
      </c>
      <c r="G7" s="7">
        <v>3687274</v>
      </c>
      <c r="H7" s="7">
        <v>154790749</v>
      </c>
    </row>
    <row r="8" spans="2:8" ht="12.95" customHeight="1" x14ac:dyDescent="0.2">
      <c r="B8" s="19">
        <v>45717</v>
      </c>
      <c r="C8" s="7">
        <v>4295347</v>
      </c>
      <c r="D8" s="7">
        <v>167917717</v>
      </c>
      <c r="E8" s="7">
        <v>228117</v>
      </c>
      <c r="F8" s="7">
        <v>19240244</v>
      </c>
      <c r="G8" s="7">
        <v>4523464</v>
      </c>
      <c r="H8" s="7">
        <v>187157961</v>
      </c>
    </row>
    <row r="9" spans="2:8" ht="12.95" customHeight="1" x14ac:dyDescent="0.2">
      <c r="B9" s="19">
        <v>45748</v>
      </c>
      <c r="C9" s="7">
        <v>7509672</v>
      </c>
      <c r="D9" s="7">
        <v>306733384</v>
      </c>
      <c r="E9" s="7">
        <v>308981</v>
      </c>
      <c r="F9" s="7">
        <v>31365728</v>
      </c>
      <c r="G9" s="7">
        <v>7818653</v>
      </c>
      <c r="H9" s="7">
        <v>338099112</v>
      </c>
    </row>
    <row r="10" spans="2:8" ht="12.95" customHeight="1" x14ac:dyDescent="0.2">
      <c r="B10" s="19">
        <v>45778</v>
      </c>
      <c r="C10" s="7">
        <v>10256670</v>
      </c>
      <c r="D10" s="7">
        <v>428424325</v>
      </c>
      <c r="E10" s="7">
        <v>406820</v>
      </c>
      <c r="F10" s="7">
        <v>48930497</v>
      </c>
      <c r="G10" s="7">
        <v>10663490</v>
      </c>
      <c r="H10" s="7">
        <v>477354822</v>
      </c>
    </row>
    <row r="11" spans="2:8" ht="12.95" customHeight="1" x14ac:dyDescent="0.2">
      <c r="B11" s="19">
        <v>45809</v>
      </c>
      <c r="C11" s="7">
        <v>17232107</v>
      </c>
      <c r="D11" s="7">
        <v>789147020</v>
      </c>
      <c r="E11" s="7">
        <v>524768</v>
      </c>
      <c r="F11" s="7">
        <v>77152443</v>
      </c>
      <c r="G11" s="7">
        <v>17756875</v>
      </c>
      <c r="H11" s="7">
        <v>866299463</v>
      </c>
    </row>
    <row r="12" spans="2:8" ht="12.95" customHeight="1" x14ac:dyDescent="0.2">
      <c r="B12" s="19">
        <v>45839</v>
      </c>
      <c r="C12" s="7">
        <v>27428546</v>
      </c>
      <c r="D12" s="7">
        <v>1226932570</v>
      </c>
      <c r="E12" s="7">
        <v>666911</v>
      </c>
      <c r="F12" s="7">
        <v>116451800</v>
      </c>
      <c r="G12" s="7">
        <v>28095457</v>
      </c>
      <c r="H12" s="7">
        <v>1343384370</v>
      </c>
    </row>
    <row r="13" spans="2:8" ht="12.95" customHeight="1" x14ac:dyDescent="0.2">
      <c r="B13" s="19">
        <v>45870</v>
      </c>
      <c r="C13" s="7">
        <v>28975823</v>
      </c>
      <c r="D13" s="7">
        <v>1322159906</v>
      </c>
      <c r="E13" s="7">
        <v>695850</v>
      </c>
      <c r="F13" s="7">
        <v>126613002</v>
      </c>
      <c r="G13" s="7">
        <v>29671673</v>
      </c>
      <c r="H13" s="7">
        <v>1448772908</v>
      </c>
    </row>
    <row r="14" spans="2:8" ht="12.95" customHeight="1" x14ac:dyDescent="0.2">
      <c r="B14" s="19">
        <v>45901</v>
      </c>
      <c r="C14" s="7">
        <v>16906170</v>
      </c>
      <c r="D14" s="7">
        <v>702916652</v>
      </c>
      <c r="E14" s="7">
        <v>516215</v>
      </c>
      <c r="F14" s="7">
        <v>72334498</v>
      </c>
      <c r="G14" s="7">
        <v>17422385</v>
      </c>
      <c r="H14" s="7">
        <v>775251150</v>
      </c>
    </row>
    <row r="15" spans="2:8" ht="12.95" customHeight="1" x14ac:dyDescent="0.2">
      <c r="B15" s="19">
        <v>45931</v>
      </c>
      <c r="C15" s="7">
        <v>9322039</v>
      </c>
      <c r="D15" s="7">
        <v>329049231</v>
      </c>
      <c r="E15" s="7">
        <v>378117</v>
      </c>
      <c r="F15" s="7">
        <v>36961728</v>
      </c>
      <c r="G15" s="7">
        <v>9700156</v>
      </c>
      <c r="H15" s="7">
        <v>366010959</v>
      </c>
    </row>
    <row r="16" spans="2:8" ht="12.95" customHeight="1" x14ac:dyDescent="0.2">
      <c r="B16" s="19">
        <v>45962</v>
      </c>
      <c r="C16" s="7">
        <v>5720078</v>
      </c>
      <c r="D16" s="7">
        <v>170517888</v>
      </c>
      <c r="E16" s="7">
        <v>245095</v>
      </c>
      <c r="F16" s="7">
        <v>16973486</v>
      </c>
      <c r="G16" s="7">
        <v>5965173</v>
      </c>
      <c r="H16" s="7">
        <v>187491374</v>
      </c>
    </row>
    <row r="17" spans="2:8" ht="12.95" customHeight="1" x14ac:dyDescent="0.2">
      <c r="B17" s="117">
        <v>45992</v>
      </c>
      <c r="C17" s="24">
        <v>6383041</v>
      </c>
      <c r="D17" s="24">
        <v>207090313</v>
      </c>
      <c r="E17" s="24">
        <v>229282</v>
      </c>
      <c r="F17" s="24">
        <v>16230894</v>
      </c>
      <c r="G17" s="24">
        <v>6612323</v>
      </c>
      <c r="H17" s="24">
        <v>223321207</v>
      </c>
    </row>
    <row r="18" spans="2:8" ht="12.95" customHeight="1" x14ac:dyDescent="0.2">
      <c r="B18" s="45" t="s">
        <v>0</v>
      </c>
      <c r="C18" s="46">
        <f>SUM(C6:C17)</f>
        <v>141421918</v>
      </c>
      <c r="D18" s="46">
        <f t="shared" ref="D18:F18" si="0">SUM(D6:D17)</f>
        <v>5957820782</v>
      </c>
      <c r="E18" s="46">
        <f t="shared" si="0"/>
        <v>4575329</v>
      </c>
      <c r="F18" s="46">
        <f t="shared" si="0"/>
        <v>590942313</v>
      </c>
      <c r="G18" s="46">
        <f>SUM(G6:G17)</f>
        <v>145997247</v>
      </c>
      <c r="H18" s="46">
        <f>SUM(H6:H17)</f>
        <v>6548763095</v>
      </c>
    </row>
    <row r="19" spans="2:8" s="150" customFormat="1" ht="12.95" customHeight="1" x14ac:dyDescent="0.2">
      <c r="B19" s="158"/>
      <c r="C19" s="118"/>
      <c r="D19" s="118"/>
      <c r="E19" s="118"/>
      <c r="F19" s="118"/>
      <c r="G19" s="118"/>
      <c r="H19" s="118"/>
    </row>
    <row r="20" spans="2:8" ht="12.95" customHeight="1" x14ac:dyDescent="0.2">
      <c r="B20" s="99" t="s">
        <v>151</v>
      </c>
    </row>
    <row r="21" spans="2:8" ht="12.95" customHeight="1" x14ac:dyDescent="0.2">
      <c r="B21" s="66" t="s">
        <v>2</v>
      </c>
      <c r="G21" s="7"/>
    </row>
    <row r="22" spans="2:8" ht="12.95" customHeight="1" x14ac:dyDescent="0.2">
      <c r="G22" s="7"/>
      <c r="H22" s="7"/>
    </row>
    <row r="23" spans="2:8" ht="12.95" customHeight="1" x14ac:dyDescent="0.2">
      <c r="G23" s="7"/>
    </row>
    <row r="24" spans="2:8" ht="12.95" customHeight="1" x14ac:dyDescent="0.2">
      <c r="G24" s="26"/>
      <c r="H24" s="26"/>
    </row>
    <row r="66" spans="3:6" ht="12.95" customHeight="1" x14ac:dyDescent="0.2">
      <c r="C66" s="68"/>
      <c r="D66" s="68"/>
      <c r="E66" s="68"/>
      <c r="F66" s="68"/>
    </row>
    <row r="67" spans="3:6" ht="12.95" customHeight="1" x14ac:dyDescent="0.2">
      <c r="C67" s="68"/>
      <c r="D67" s="68"/>
      <c r="E67" s="68"/>
      <c r="F67" s="68"/>
    </row>
  </sheetData>
  <pageMargins left="0.7" right="0.7" top="0.75" bottom="0.75" header="0.3" footer="0.3"/>
  <pageSetup paperSize="9" scale="49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2:M78"/>
  <sheetViews>
    <sheetView showGridLines="0" zoomScale="115" zoomScaleNormal="115" workbookViewId="0">
      <pane ySplit="5" topLeftCell="A48" activePane="bottomLeft" state="frozen"/>
      <selection pane="bottomLeft" activeCell="E56" sqref="E56"/>
    </sheetView>
  </sheetViews>
  <sheetFormatPr defaultRowHeight="12.95" customHeight="1" x14ac:dyDescent="0.2"/>
  <cols>
    <col min="1" max="1" width="2.83203125" customWidth="1"/>
    <col min="2" max="2" width="11.83203125" customWidth="1"/>
    <col min="3" max="3" width="20.1640625" customWidth="1"/>
    <col min="4" max="4" width="26.5" customWidth="1"/>
    <col min="5" max="5" width="19.83203125" customWidth="1"/>
    <col min="6" max="6" width="26.6640625" customWidth="1"/>
    <col min="7" max="7" width="16.6640625" customWidth="1"/>
    <col min="8" max="8" width="13.33203125" customWidth="1"/>
    <col min="9" max="9" width="20.6640625" customWidth="1"/>
    <col min="10" max="11" width="13.83203125" bestFit="1" customWidth="1"/>
  </cols>
  <sheetData>
    <row r="2" spans="1:7" ht="15.75" x14ac:dyDescent="0.25">
      <c r="B2" s="1" t="s">
        <v>382</v>
      </c>
    </row>
    <row r="5" spans="1:7" s="31" customFormat="1" ht="32.25" customHeight="1" x14ac:dyDescent="0.2">
      <c r="B5" s="35" t="s">
        <v>1</v>
      </c>
      <c r="C5" s="36" t="s">
        <v>111</v>
      </c>
      <c r="D5" s="36" t="s">
        <v>112</v>
      </c>
      <c r="E5" s="36" t="s">
        <v>113</v>
      </c>
      <c r="F5" s="36" t="s">
        <v>114</v>
      </c>
    </row>
    <row r="6" spans="1:7" ht="12.95" customHeight="1" x14ac:dyDescent="0.2">
      <c r="B6" s="19">
        <v>44197</v>
      </c>
      <c r="C6" s="123">
        <v>16705691</v>
      </c>
      <c r="D6" s="123">
        <v>20787671</v>
      </c>
      <c r="E6" s="123">
        <v>1188190087.46</v>
      </c>
      <c r="F6" s="123">
        <v>468116314.77999997</v>
      </c>
      <c r="G6" s="7"/>
    </row>
    <row r="7" spans="1:7" ht="12.95" customHeight="1" x14ac:dyDescent="0.2">
      <c r="B7" s="40">
        <v>44228</v>
      </c>
      <c r="C7" s="123">
        <v>17226723</v>
      </c>
      <c r="D7" s="123">
        <v>21036626</v>
      </c>
      <c r="E7" s="123">
        <v>1231655545.2799997</v>
      </c>
      <c r="F7" s="123">
        <v>457487538.62000018</v>
      </c>
    </row>
    <row r="8" spans="1:7" ht="12.95" customHeight="1" x14ac:dyDescent="0.2">
      <c r="B8" s="19">
        <v>44256</v>
      </c>
      <c r="C8" s="123">
        <v>19673235</v>
      </c>
      <c r="D8" s="123">
        <v>23491298</v>
      </c>
      <c r="E8" s="123">
        <v>1427640348.8500004</v>
      </c>
      <c r="F8" s="123">
        <v>529120004.24999988</v>
      </c>
    </row>
    <row r="9" spans="1:7" ht="12.95" customHeight="1" x14ac:dyDescent="0.2">
      <c r="B9" s="19">
        <v>44287</v>
      </c>
      <c r="C9" s="123">
        <v>18841479</v>
      </c>
      <c r="D9" s="123">
        <v>22129309</v>
      </c>
      <c r="E9" s="123">
        <v>1354412457.9699998</v>
      </c>
      <c r="F9" s="123">
        <v>509671487.75</v>
      </c>
      <c r="G9" s="7"/>
    </row>
    <row r="10" spans="1:7" ht="12.95" customHeight="1" x14ac:dyDescent="0.2">
      <c r="B10" s="19">
        <v>44317</v>
      </c>
      <c r="C10" s="123">
        <v>20928619</v>
      </c>
      <c r="D10" s="123">
        <v>24319366</v>
      </c>
      <c r="E10" s="123">
        <v>1505346050.2599998</v>
      </c>
      <c r="F10" s="123">
        <v>571392316.40999997</v>
      </c>
    </row>
    <row r="11" spans="1:7" ht="12.95" customHeight="1" x14ac:dyDescent="0.2">
      <c r="B11" s="95">
        <v>44348</v>
      </c>
      <c r="C11" s="123">
        <v>20967845</v>
      </c>
      <c r="D11" s="123">
        <v>25248128</v>
      </c>
      <c r="E11" s="123">
        <v>1522443258.8</v>
      </c>
      <c r="F11" s="123">
        <v>609395811.33000028</v>
      </c>
    </row>
    <row r="12" spans="1:7" ht="12.95" customHeight="1" x14ac:dyDescent="0.2">
      <c r="B12" s="19">
        <v>44378</v>
      </c>
      <c r="C12" s="123">
        <v>21271223</v>
      </c>
      <c r="D12" s="123">
        <v>25769472</v>
      </c>
      <c r="E12" s="123">
        <v>1605557647.8499999</v>
      </c>
      <c r="F12" s="123">
        <v>629745887.23999977</v>
      </c>
    </row>
    <row r="13" spans="1:7" ht="12.95" customHeight="1" x14ac:dyDescent="0.2">
      <c r="A13" s="31"/>
      <c r="B13" s="19">
        <v>44409</v>
      </c>
      <c r="C13" s="123">
        <v>20052585</v>
      </c>
      <c r="D13" s="123">
        <v>24931934</v>
      </c>
      <c r="E13" s="123">
        <v>1530967053.22</v>
      </c>
      <c r="F13" s="123">
        <v>621308005.73999977</v>
      </c>
    </row>
    <row r="14" spans="1:7" ht="12.95" customHeight="1" x14ac:dyDescent="0.2">
      <c r="B14" s="19">
        <v>44440</v>
      </c>
      <c r="C14" s="124">
        <v>20179521</v>
      </c>
      <c r="D14" s="124">
        <v>25211973</v>
      </c>
      <c r="E14" s="124">
        <v>1519806799.5999999</v>
      </c>
      <c r="F14" s="124">
        <v>598158111.22000015</v>
      </c>
    </row>
    <row r="15" spans="1:7" ht="12.95" customHeight="1" x14ac:dyDescent="0.2">
      <c r="B15" s="19">
        <v>44470</v>
      </c>
      <c r="C15" s="123">
        <v>20489435</v>
      </c>
      <c r="D15" s="123">
        <v>25973931</v>
      </c>
      <c r="E15" s="123">
        <v>1517382565.1700001</v>
      </c>
      <c r="F15" s="123">
        <v>617131334.25999975</v>
      </c>
    </row>
    <row r="16" spans="1:7" ht="12.95" customHeight="1" x14ac:dyDescent="0.2">
      <c r="B16" s="19">
        <v>44501</v>
      </c>
      <c r="C16" s="123">
        <v>19373001</v>
      </c>
      <c r="D16" s="123">
        <v>24577693</v>
      </c>
      <c r="E16" s="123">
        <v>1458930281.1900001</v>
      </c>
      <c r="F16" s="123">
        <v>591331256.36000001</v>
      </c>
    </row>
    <row r="17" spans="2:8" ht="12.95" customHeight="1" x14ac:dyDescent="0.2">
      <c r="B17" s="95">
        <v>44531</v>
      </c>
      <c r="C17" s="135">
        <v>21290833</v>
      </c>
      <c r="D17" s="135">
        <v>27518986</v>
      </c>
      <c r="E17" s="135">
        <v>1613151180.7400005</v>
      </c>
      <c r="F17" s="135">
        <v>677525137.57000005</v>
      </c>
      <c r="G17" s="7"/>
    </row>
    <row r="18" spans="2:8" ht="12.95" customHeight="1" x14ac:dyDescent="0.2">
      <c r="B18" s="19" t="s">
        <v>200</v>
      </c>
      <c r="C18" s="7">
        <v>18575976</v>
      </c>
      <c r="D18" s="7">
        <v>23019589</v>
      </c>
      <c r="E18" s="7">
        <v>1316080052.74</v>
      </c>
      <c r="F18" s="7">
        <v>534642753.01000017</v>
      </c>
      <c r="G18" s="7"/>
      <c r="H18" s="7"/>
    </row>
    <row r="19" spans="2:8" ht="12.95" customHeight="1" x14ac:dyDescent="0.2">
      <c r="B19" s="19" t="s">
        <v>201</v>
      </c>
      <c r="C19" s="7">
        <v>18771842</v>
      </c>
      <c r="D19" s="7">
        <v>22920117</v>
      </c>
      <c r="E19" s="7">
        <v>1363864484.25</v>
      </c>
      <c r="F19" s="7">
        <v>532466517.05000007</v>
      </c>
    </row>
    <row r="20" spans="2:8" ht="12.95" customHeight="1" x14ac:dyDescent="0.2">
      <c r="B20" s="19" t="s">
        <v>202</v>
      </c>
      <c r="C20" s="57">
        <v>21315983</v>
      </c>
      <c r="D20" s="57">
        <v>26311140</v>
      </c>
      <c r="E20" s="57">
        <v>1550005059.4500003</v>
      </c>
      <c r="F20" s="57">
        <v>623060414.0400002</v>
      </c>
    </row>
    <row r="21" spans="2:8" ht="12.95" customHeight="1" x14ac:dyDescent="0.2">
      <c r="B21" s="95" t="s">
        <v>203</v>
      </c>
      <c r="C21" s="7">
        <v>20890785</v>
      </c>
      <c r="D21" s="7">
        <v>26060368</v>
      </c>
      <c r="E21" s="7">
        <v>1538864440.6999998</v>
      </c>
      <c r="F21" s="7">
        <v>635336116.42999983</v>
      </c>
      <c r="G21" s="7"/>
      <c r="H21" s="7"/>
    </row>
    <row r="22" spans="2:8" ht="12.95" customHeight="1" x14ac:dyDescent="0.2">
      <c r="B22" s="19" t="s">
        <v>204</v>
      </c>
      <c r="C22" s="7">
        <v>22918772</v>
      </c>
      <c r="D22" s="7">
        <v>29151420</v>
      </c>
      <c r="E22" s="7">
        <v>1673876656.6800003</v>
      </c>
      <c r="F22" s="7">
        <v>713000374.91000009</v>
      </c>
      <c r="G22" s="50"/>
      <c r="H22" s="50"/>
    </row>
    <row r="23" spans="2:8" ht="12.95" customHeight="1" x14ac:dyDescent="0.2">
      <c r="B23" s="19" t="s">
        <v>205</v>
      </c>
      <c r="C23" s="57">
        <v>22710072</v>
      </c>
      <c r="D23" s="57">
        <v>29352086</v>
      </c>
      <c r="E23" s="57">
        <v>1671472781.1399999</v>
      </c>
      <c r="F23" s="57">
        <v>737113588.89000034</v>
      </c>
      <c r="G23" s="26"/>
    </row>
    <row r="24" spans="2:8" ht="12.95" customHeight="1" x14ac:dyDescent="0.2">
      <c r="B24" s="19" t="s">
        <v>206</v>
      </c>
      <c r="C24" s="7">
        <v>23099767</v>
      </c>
      <c r="D24" s="7">
        <v>30140055</v>
      </c>
      <c r="E24" s="7">
        <v>1742449388.3699999</v>
      </c>
      <c r="F24" s="7">
        <v>775907353.37000012</v>
      </c>
    </row>
    <row r="25" spans="2:8" ht="12.95" customHeight="1" x14ac:dyDescent="0.2">
      <c r="B25" s="19" t="s">
        <v>207</v>
      </c>
      <c r="C25" s="7">
        <v>22273680</v>
      </c>
      <c r="D25" s="7">
        <v>29187288</v>
      </c>
      <c r="E25" s="7">
        <v>1670181625.9899988</v>
      </c>
      <c r="F25" s="7">
        <v>758698724.92000031</v>
      </c>
    </row>
    <row r="26" spans="2:8" ht="12.95" customHeight="1" x14ac:dyDescent="0.2">
      <c r="B26" s="95" t="s">
        <v>208</v>
      </c>
      <c r="C26" s="7">
        <v>22672092</v>
      </c>
      <c r="D26" s="7">
        <v>29592290</v>
      </c>
      <c r="E26" s="7">
        <v>1656844964.6799991</v>
      </c>
      <c r="F26" s="7">
        <v>740612682.25000012</v>
      </c>
    </row>
    <row r="27" spans="2:8" ht="12.95" customHeight="1" x14ac:dyDescent="0.2">
      <c r="B27" s="19" t="s">
        <v>209</v>
      </c>
      <c r="C27" s="7">
        <v>23837407</v>
      </c>
      <c r="D27" s="7">
        <v>30855382</v>
      </c>
      <c r="E27" s="7">
        <v>1689352170.1399996</v>
      </c>
      <c r="F27" s="7">
        <v>762128248.37999976</v>
      </c>
    </row>
    <row r="28" spans="2:8" ht="12.95" customHeight="1" x14ac:dyDescent="0.2">
      <c r="B28" s="19" t="s">
        <v>210</v>
      </c>
      <c r="C28" s="7">
        <v>22423637</v>
      </c>
      <c r="D28" s="7">
        <v>29014323</v>
      </c>
      <c r="E28" s="7">
        <v>1605232913.9999998</v>
      </c>
      <c r="F28" s="7">
        <v>736926497.05999982</v>
      </c>
    </row>
    <row r="29" spans="2:8" ht="12.95" customHeight="1" x14ac:dyDescent="0.2">
      <c r="B29" s="95" t="s">
        <v>211</v>
      </c>
      <c r="C29" s="32">
        <v>22700386</v>
      </c>
      <c r="D29" s="32">
        <v>31805867</v>
      </c>
      <c r="E29" s="32">
        <v>1643628124.0900011</v>
      </c>
      <c r="F29" s="32">
        <v>875801778.80999994</v>
      </c>
    </row>
    <row r="30" spans="2:8" ht="12.95" customHeight="1" x14ac:dyDescent="0.2">
      <c r="B30" s="95">
        <v>44927</v>
      </c>
      <c r="C30" s="32">
        <v>20213387</v>
      </c>
      <c r="D30" s="32">
        <v>28015246</v>
      </c>
      <c r="E30" s="32">
        <v>1251648553.1399999</v>
      </c>
      <c r="F30" s="32">
        <v>707740395</v>
      </c>
      <c r="G30" s="7"/>
      <c r="H30" s="7"/>
    </row>
    <row r="31" spans="2:8" ht="12.95" customHeight="1" x14ac:dyDescent="0.2">
      <c r="B31" s="95">
        <v>44958</v>
      </c>
      <c r="C31" s="32">
        <v>21206969</v>
      </c>
      <c r="D31" s="32">
        <v>28446929</v>
      </c>
      <c r="E31" s="32">
        <v>1411933741.45</v>
      </c>
      <c r="F31" s="32">
        <v>682539407</v>
      </c>
    </row>
    <row r="32" spans="2:8" ht="12.95" customHeight="1" x14ac:dyDescent="0.2">
      <c r="B32" s="95">
        <v>44986</v>
      </c>
      <c r="C32" s="32">
        <v>24453967</v>
      </c>
      <c r="D32" s="32">
        <v>32765944</v>
      </c>
      <c r="E32" s="32">
        <v>1658993611.8199999</v>
      </c>
      <c r="F32" s="32">
        <v>794460789</v>
      </c>
      <c r="G32" s="7"/>
    </row>
    <row r="33" spans="2:13" ht="12.95" customHeight="1" x14ac:dyDescent="0.2">
      <c r="B33" s="95">
        <v>45017</v>
      </c>
      <c r="C33" s="32">
        <v>23608414</v>
      </c>
      <c r="D33" s="32">
        <v>31430761</v>
      </c>
      <c r="E33" s="32">
        <v>1675652197.21</v>
      </c>
      <c r="F33" s="32">
        <v>800597387</v>
      </c>
      <c r="G33" s="7"/>
      <c r="H33" s="7"/>
    </row>
    <row r="34" spans="2:13" ht="12.95" customHeight="1" x14ac:dyDescent="0.2">
      <c r="B34" s="95">
        <v>45047</v>
      </c>
      <c r="C34" s="32">
        <v>25133780</v>
      </c>
      <c r="D34" s="32">
        <v>33834967</v>
      </c>
      <c r="E34" s="32">
        <v>1805845884.4000001</v>
      </c>
      <c r="F34" s="32">
        <v>860602216</v>
      </c>
    </row>
    <row r="35" spans="2:13" ht="12.95" customHeight="1" x14ac:dyDescent="0.2">
      <c r="B35" s="95">
        <v>45078</v>
      </c>
      <c r="C35" s="32">
        <v>24787043</v>
      </c>
      <c r="D35" s="32">
        <v>33862321</v>
      </c>
      <c r="E35" s="32">
        <v>1823193043.7</v>
      </c>
      <c r="F35" s="32">
        <v>883463915</v>
      </c>
      <c r="G35" s="47"/>
    </row>
    <row r="36" spans="2:13" ht="12.95" customHeight="1" x14ac:dyDescent="0.2">
      <c r="B36" s="95">
        <v>45108</v>
      </c>
      <c r="C36" s="32">
        <v>24717926</v>
      </c>
      <c r="D36" s="32">
        <v>33960730</v>
      </c>
      <c r="E36" s="32">
        <v>1885065218.53</v>
      </c>
      <c r="F36" s="32">
        <v>915570173</v>
      </c>
    </row>
    <row r="37" spans="2:13" ht="12.95" customHeight="1" x14ac:dyDescent="0.2">
      <c r="B37" s="95">
        <v>45139</v>
      </c>
      <c r="C37" s="32">
        <v>23949323</v>
      </c>
      <c r="D37" s="32">
        <v>32630837</v>
      </c>
      <c r="E37" s="32">
        <v>1846788513.4000001</v>
      </c>
      <c r="F37" s="32">
        <v>905821047</v>
      </c>
    </row>
    <row r="38" spans="2:13" ht="12.95" customHeight="1" x14ac:dyDescent="0.2">
      <c r="B38" s="95">
        <v>45170</v>
      </c>
      <c r="C38" s="32">
        <v>24761964</v>
      </c>
      <c r="D38" s="32">
        <v>33436726</v>
      </c>
      <c r="E38" s="32">
        <v>1872523765.26</v>
      </c>
      <c r="F38" s="32">
        <v>886783771</v>
      </c>
    </row>
    <row r="39" spans="2:13" ht="12.95" customHeight="1" x14ac:dyDescent="0.2">
      <c r="B39" s="95">
        <v>45200</v>
      </c>
      <c r="C39" s="32">
        <v>25562173</v>
      </c>
      <c r="D39" s="32">
        <v>34375560</v>
      </c>
      <c r="E39" s="32">
        <v>1914796953.04</v>
      </c>
      <c r="F39" s="32">
        <v>904659056</v>
      </c>
    </row>
    <row r="40" spans="2:13" ht="12.95" customHeight="1" x14ac:dyDescent="0.2">
      <c r="B40" s="95">
        <v>45231</v>
      </c>
      <c r="C40" s="32">
        <v>24035336</v>
      </c>
      <c r="D40" s="32">
        <v>32160019</v>
      </c>
      <c r="E40" s="32">
        <v>1827398668.5700002</v>
      </c>
      <c r="F40" s="32">
        <v>880374847</v>
      </c>
    </row>
    <row r="41" spans="2:13" ht="12.95" customHeight="1" x14ac:dyDescent="0.2">
      <c r="B41" s="95">
        <v>45261</v>
      </c>
      <c r="C41" s="32">
        <v>25987549</v>
      </c>
      <c r="D41" s="32">
        <v>35019420</v>
      </c>
      <c r="E41" s="32">
        <v>2016983267.24</v>
      </c>
      <c r="F41" s="32">
        <v>983881075</v>
      </c>
      <c r="G41" s="7"/>
      <c r="H41" s="7"/>
      <c r="I41" s="7"/>
      <c r="J41" s="7"/>
      <c r="K41" s="7"/>
      <c r="L41" s="7"/>
      <c r="M41" s="7"/>
    </row>
    <row r="42" spans="2:13" ht="12.95" customHeight="1" x14ac:dyDescent="0.2">
      <c r="B42" s="95">
        <v>45292</v>
      </c>
      <c r="C42" s="32">
        <v>20781445</v>
      </c>
      <c r="D42" s="32">
        <v>32310282</v>
      </c>
      <c r="E42" s="32">
        <v>1589330217.0999999</v>
      </c>
      <c r="F42" s="32">
        <v>885632241</v>
      </c>
    </row>
    <row r="43" spans="2:13" ht="12.95" customHeight="1" x14ac:dyDescent="0.2">
      <c r="B43" s="95">
        <v>45323</v>
      </c>
      <c r="C43" s="32">
        <v>21455906</v>
      </c>
      <c r="D43" s="32">
        <v>33552783</v>
      </c>
      <c r="E43" s="32">
        <v>1650323267.9300001</v>
      </c>
      <c r="F43" s="32">
        <v>909406171</v>
      </c>
    </row>
    <row r="44" spans="2:13" ht="12.95" customHeight="1" x14ac:dyDescent="0.2">
      <c r="B44" s="95">
        <v>45352</v>
      </c>
      <c r="C44" s="32">
        <v>23337964</v>
      </c>
      <c r="D44" s="32">
        <v>37726462</v>
      </c>
      <c r="E44" s="32">
        <v>1810163558.74</v>
      </c>
      <c r="F44" s="32">
        <v>1044832471</v>
      </c>
    </row>
    <row r="45" spans="2:13" ht="12.95" customHeight="1" x14ac:dyDescent="0.2">
      <c r="B45" s="95">
        <v>45383</v>
      </c>
      <c r="C45" s="32">
        <v>22587462</v>
      </c>
      <c r="D45" s="32">
        <v>35948932</v>
      </c>
      <c r="E45" s="32">
        <v>1814727835.3</v>
      </c>
      <c r="F45" s="32">
        <v>1017738855.21</v>
      </c>
    </row>
    <row r="46" spans="2:13" ht="12.95" customHeight="1" x14ac:dyDescent="0.2">
      <c r="B46" s="95">
        <v>45413</v>
      </c>
      <c r="C46" s="32">
        <v>24337588</v>
      </c>
      <c r="D46" s="32">
        <v>38972140</v>
      </c>
      <c r="E46" s="32">
        <v>1973706644.8399999</v>
      </c>
      <c r="F46" s="32">
        <v>1109945151.21</v>
      </c>
    </row>
    <row r="47" spans="2:13" ht="12.95" customHeight="1" x14ac:dyDescent="0.2">
      <c r="B47" s="95">
        <v>45444</v>
      </c>
      <c r="C47" s="32">
        <v>23495670</v>
      </c>
      <c r="D47" s="32">
        <v>38718655</v>
      </c>
      <c r="E47" s="32">
        <v>1927275847.73</v>
      </c>
      <c r="F47" s="32">
        <v>1110531505</v>
      </c>
    </row>
    <row r="48" spans="2:13" ht="12.95" customHeight="1" x14ac:dyDescent="0.2">
      <c r="B48" s="95">
        <v>45474</v>
      </c>
      <c r="C48" s="32">
        <v>23552735</v>
      </c>
      <c r="D48" s="32">
        <v>40915482</v>
      </c>
      <c r="E48" s="32">
        <v>2047047692.96</v>
      </c>
      <c r="F48" s="32">
        <v>1191541017.51</v>
      </c>
    </row>
    <row r="49" spans="2:12" ht="12.95" customHeight="1" x14ac:dyDescent="0.2">
      <c r="B49" s="95">
        <v>45505</v>
      </c>
      <c r="C49" s="32">
        <v>22335054</v>
      </c>
      <c r="D49" s="32">
        <v>38974514</v>
      </c>
      <c r="E49" s="32">
        <v>1934090202</v>
      </c>
      <c r="F49" s="32">
        <v>1139942495.4000001</v>
      </c>
    </row>
    <row r="50" spans="2:12" ht="12.95" customHeight="1" x14ac:dyDescent="0.2">
      <c r="B50" s="95">
        <v>45536</v>
      </c>
      <c r="C50" s="32">
        <v>22625978</v>
      </c>
      <c r="D50" s="32">
        <v>38878946</v>
      </c>
      <c r="E50" s="32">
        <v>1939633636.8199999</v>
      </c>
      <c r="F50" s="32">
        <v>1118889823</v>
      </c>
    </row>
    <row r="51" spans="2:12" ht="12.95" customHeight="1" x14ac:dyDescent="0.2">
      <c r="B51" s="95">
        <v>45566</v>
      </c>
      <c r="C51" s="32">
        <v>22206341</v>
      </c>
      <c r="D51" s="32">
        <v>42906368</v>
      </c>
      <c r="E51" s="32">
        <v>1944389425.8900001</v>
      </c>
      <c r="F51" s="32">
        <v>1231801451.6600001</v>
      </c>
    </row>
    <row r="52" spans="2:12" ht="12.95" customHeight="1" x14ac:dyDescent="0.2">
      <c r="B52" s="95">
        <v>45597</v>
      </c>
      <c r="C52" s="32">
        <v>20695298</v>
      </c>
      <c r="D52" s="32">
        <v>39999230</v>
      </c>
      <c r="E52" s="32">
        <v>1818733911.78</v>
      </c>
      <c r="F52" s="32">
        <v>1210659378.1800001</v>
      </c>
    </row>
    <row r="53" spans="2:12" ht="12.95" customHeight="1" x14ac:dyDescent="0.2">
      <c r="B53" s="95">
        <v>45627</v>
      </c>
      <c r="C53" s="32">
        <v>22424831</v>
      </c>
      <c r="D53" s="32">
        <v>42004990</v>
      </c>
      <c r="E53" s="32">
        <v>2036635931.1599998</v>
      </c>
      <c r="F53" s="32">
        <v>1309781316.51</v>
      </c>
    </row>
    <row r="54" spans="2:12" ht="12.95" customHeight="1" x14ac:dyDescent="0.2">
      <c r="B54" s="95">
        <v>45658</v>
      </c>
      <c r="C54" s="32">
        <v>19726658</v>
      </c>
      <c r="D54" s="32">
        <v>37211763</v>
      </c>
      <c r="E54" s="32">
        <v>1688990374</v>
      </c>
      <c r="F54" s="32">
        <v>1066538057</v>
      </c>
      <c r="G54" s="7"/>
      <c r="H54" s="7"/>
      <c r="I54" s="7"/>
    </row>
    <row r="55" spans="2:12" ht="12.95" customHeight="1" x14ac:dyDescent="0.2">
      <c r="B55" s="95">
        <v>45689</v>
      </c>
      <c r="C55" s="32">
        <v>19021402</v>
      </c>
      <c r="D55" s="32">
        <v>35948686</v>
      </c>
      <c r="E55" s="32">
        <v>1669736776</v>
      </c>
      <c r="F55" s="32">
        <v>1030634109</v>
      </c>
      <c r="G55" s="7"/>
      <c r="H55" s="7"/>
      <c r="I55" s="7"/>
    </row>
    <row r="56" spans="2:12" ht="12.95" customHeight="1" x14ac:dyDescent="0.2">
      <c r="B56" s="95">
        <v>45717</v>
      </c>
      <c r="C56" s="32">
        <v>21526681</v>
      </c>
      <c r="D56" s="32">
        <v>40361470</v>
      </c>
      <c r="E56" s="32">
        <v>1876785746</v>
      </c>
      <c r="F56" s="32">
        <v>1155832930</v>
      </c>
      <c r="G56" s="7"/>
      <c r="H56" s="7"/>
      <c r="I56" s="7"/>
    </row>
    <row r="57" spans="2:12" ht="12.95" customHeight="1" x14ac:dyDescent="0.2">
      <c r="B57" s="95">
        <v>45748</v>
      </c>
      <c r="C57" s="32">
        <v>22122794</v>
      </c>
      <c r="D57" s="32">
        <v>40326178</v>
      </c>
      <c r="E57" s="32">
        <v>1969666239</v>
      </c>
      <c r="F57" s="32">
        <v>1193157475</v>
      </c>
      <c r="G57" s="7"/>
      <c r="H57" s="7"/>
      <c r="I57" s="7"/>
    </row>
    <row r="58" spans="2:12" ht="12.95" customHeight="1" x14ac:dyDescent="0.2">
      <c r="B58" s="95">
        <v>45778</v>
      </c>
      <c r="C58" s="32">
        <v>23301805</v>
      </c>
      <c r="D58" s="32">
        <v>42136766</v>
      </c>
      <c r="E58" s="32">
        <v>2088999882</v>
      </c>
      <c r="F58" s="32">
        <v>1254885092</v>
      </c>
      <c r="G58" s="7"/>
      <c r="H58" s="7"/>
      <c r="I58" s="7"/>
    </row>
    <row r="59" spans="2:12" ht="12.95" customHeight="1" x14ac:dyDescent="0.2">
      <c r="B59" s="95">
        <v>45809</v>
      </c>
      <c r="C59" s="32">
        <v>22967756</v>
      </c>
      <c r="D59" s="32">
        <v>41968441</v>
      </c>
      <c r="E59" s="32">
        <v>2089413691</v>
      </c>
      <c r="F59" s="32">
        <v>1278941684</v>
      </c>
      <c r="G59" s="7"/>
      <c r="H59" s="7"/>
      <c r="I59" s="7"/>
    </row>
    <row r="60" spans="2:12" ht="12.95" customHeight="1" x14ac:dyDescent="0.2">
      <c r="B60" s="95">
        <v>45839</v>
      </c>
      <c r="C60" s="32">
        <v>23620474</v>
      </c>
      <c r="D60" s="32">
        <v>42912756</v>
      </c>
      <c r="E60" s="32">
        <v>2177310728</v>
      </c>
      <c r="F60" s="32">
        <v>1320233388</v>
      </c>
      <c r="G60" s="7"/>
      <c r="H60" s="7"/>
      <c r="I60" s="7"/>
    </row>
    <row r="61" spans="2:12" ht="12.95" customHeight="1" x14ac:dyDescent="0.2">
      <c r="B61" s="95">
        <v>45870</v>
      </c>
      <c r="C61" s="32">
        <v>22578977</v>
      </c>
      <c r="D61" s="32">
        <v>40063069</v>
      </c>
      <c r="E61" s="32">
        <v>2068949475</v>
      </c>
      <c r="F61" s="32">
        <v>1257982287</v>
      </c>
      <c r="G61" s="7"/>
      <c r="H61" s="7"/>
      <c r="I61" s="7"/>
    </row>
    <row r="62" spans="2:12" ht="12.95" customHeight="1" x14ac:dyDescent="0.2">
      <c r="B62" s="95">
        <v>45901</v>
      </c>
      <c r="C62" s="32">
        <v>23247016</v>
      </c>
      <c r="D62" s="32">
        <v>41232495</v>
      </c>
      <c r="E62" s="32">
        <v>2117988762</v>
      </c>
      <c r="F62" s="32">
        <v>1246464538</v>
      </c>
      <c r="G62" s="7"/>
      <c r="H62" s="7"/>
      <c r="I62" s="7"/>
    </row>
    <row r="63" spans="2:12" ht="12.95" customHeight="1" x14ac:dyDescent="0.2">
      <c r="B63" s="95">
        <v>45931</v>
      </c>
      <c r="C63" s="32">
        <v>24193529</v>
      </c>
      <c r="D63" s="32">
        <v>43076296</v>
      </c>
      <c r="E63" s="32">
        <v>2150486108</v>
      </c>
      <c r="F63" s="32">
        <v>1292718265</v>
      </c>
      <c r="G63" s="7"/>
      <c r="H63" s="7"/>
      <c r="I63" s="7"/>
    </row>
    <row r="64" spans="2:12" ht="12.95" customHeight="1" x14ac:dyDescent="0.2">
      <c r="B64" s="95">
        <v>45962</v>
      </c>
      <c r="C64" s="32">
        <v>22361626</v>
      </c>
      <c r="D64" s="32">
        <v>39458014</v>
      </c>
      <c r="E64" s="32">
        <v>1970103036</v>
      </c>
      <c r="F64" s="32">
        <v>1237312988</v>
      </c>
      <c r="G64" s="7"/>
      <c r="H64" s="7"/>
      <c r="I64" s="7"/>
      <c r="J64" s="7"/>
      <c r="K64" s="7"/>
      <c r="L64" s="7"/>
    </row>
    <row r="65" spans="2:11" ht="12.95" customHeight="1" x14ac:dyDescent="0.2">
      <c r="B65" s="117">
        <v>45992</v>
      </c>
      <c r="C65" s="24">
        <v>25283303</v>
      </c>
      <c r="D65" s="24">
        <v>42623540</v>
      </c>
      <c r="E65" s="24">
        <v>2280756435</v>
      </c>
      <c r="F65" s="24">
        <v>1360107757</v>
      </c>
      <c r="G65" s="7"/>
      <c r="H65" s="7"/>
      <c r="I65" s="7"/>
      <c r="J65" s="7"/>
      <c r="K65" s="7"/>
    </row>
    <row r="66" spans="2:11" s="150" customFormat="1" ht="12.95" customHeight="1" x14ac:dyDescent="0.2">
      <c r="B66"/>
      <c r="C66" s="7"/>
      <c r="D66" s="7"/>
      <c r="E66" s="7"/>
      <c r="F66" s="7"/>
      <c r="G66" s="113"/>
      <c r="H66" s="47"/>
      <c r="I66" s="47"/>
      <c r="J66" s="47"/>
      <c r="K66" s="47"/>
    </row>
    <row r="67" spans="2:11" s="150" customFormat="1" ht="12.95" customHeight="1" x14ac:dyDescent="0.2">
      <c r="B67" t="s">
        <v>183</v>
      </c>
      <c r="C67"/>
      <c r="D67"/>
      <c r="E67"/>
      <c r="F67"/>
      <c r="G67" s="113"/>
    </row>
    <row r="68" spans="2:11" s="150" customFormat="1" ht="12.95" customHeight="1" x14ac:dyDescent="0.2">
      <c r="B68" t="s">
        <v>2</v>
      </c>
      <c r="C68" s="7"/>
      <c r="D68" s="7"/>
      <c r="E68" s="7"/>
      <c r="F68" s="7"/>
      <c r="G68" s="113"/>
    </row>
    <row r="69" spans="2:11" s="150" customFormat="1" ht="12.95" customHeight="1" x14ac:dyDescent="0.2">
      <c r="B69"/>
      <c r="C69" s="7"/>
      <c r="D69" s="7"/>
      <c r="E69" s="7"/>
      <c r="F69" s="7"/>
      <c r="G69" s="113"/>
    </row>
    <row r="70" spans="2:11" s="150" customFormat="1" ht="12.95" customHeight="1" x14ac:dyDescent="0.2">
      <c r="B70"/>
      <c r="C70" s="7"/>
      <c r="D70" s="214"/>
      <c r="E70" s="7"/>
      <c r="F70" s="214"/>
      <c r="G70" s="113"/>
      <c r="H70" s="7"/>
      <c r="I70" s="7"/>
    </row>
    <row r="71" spans="2:11" s="150" customFormat="1" ht="12.95" customHeight="1" x14ac:dyDescent="0.2">
      <c r="B71"/>
      <c r="C71"/>
      <c r="D71"/>
      <c r="E71"/>
      <c r="F71"/>
      <c r="G71" s="113"/>
      <c r="H71" s="7"/>
      <c r="I71" s="7"/>
    </row>
    <row r="72" spans="2:11" s="150" customFormat="1" ht="12.95" customHeight="1" x14ac:dyDescent="0.2">
      <c r="B72"/>
      <c r="C72" s="7"/>
      <c r="D72" s="7"/>
      <c r="E72" s="7"/>
      <c r="F72" s="7"/>
      <c r="G72" s="113"/>
      <c r="H72" s="7"/>
      <c r="I72" s="7"/>
    </row>
    <row r="73" spans="2:11" s="150" customFormat="1" ht="12.95" customHeight="1" x14ac:dyDescent="0.2">
      <c r="B73"/>
      <c r="C73"/>
      <c r="D73" s="151"/>
      <c r="E73" s="42"/>
      <c r="F73" s="151"/>
      <c r="G73" s="113"/>
    </row>
    <row r="74" spans="2:11" s="150" customFormat="1" ht="12.95" customHeight="1" x14ac:dyDescent="0.2">
      <c r="B74"/>
      <c r="C74" s="50"/>
      <c r="D74" s="50"/>
      <c r="E74" s="50"/>
      <c r="F74" s="50"/>
      <c r="G74" s="50"/>
      <c r="H74" s="50"/>
      <c r="I74" s="50"/>
    </row>
    <row r="75" spans="2:11" s="150" customFormat="1" ht="12.95" customHeight="1" x14ac:dyDescent="0.2">
      <c r="B75"/>
      <c r="C75"/>
      <c r="D75"/>
      <c r="E75"/>
      <c r="F75"/>
      <c r="G75" s="113"/>
    </row>
    <row r="76" spans="2:11" s="150" customFormat="1" ht="12.95" customHeight="1" x14ac:dyDescent="0.2">
      <c r="B76"/>
      <c r="C76"/>
      <c r="D76"/>
      <c r="E76"/>
      <c r="F76"/>
      <c r="G76" s="113"/>
    </row>
    <row r="77" spans="2:11" s="150" customFormat="1" ht="12.95" customHeight="1" x14ac:dyDescent="0.2">
      <c r="B77"/>
      <c r="C77"/>
      <c r="D77"/>
      <c r="E77"/>
      <c r="F77"/>
    </row>
    <row r="78" spans="2:11" ht="12.95" customHeight="1" x14ac:dyDescent="0.2">
      <c r="G78" s="7"/>
      <c r="H78" s="7"/>
      <c r="I78" s="7"/>
    </row>
  </sheetData>
  <pageMargins left="0.25" right="0.25" top="0.75" bottom="0.75" header="0.3" footer="0.3"/>
  <pageSetup paperSize="9" scale="6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2:L88"/>
  <sheetViews>
    <sheetView showGridLines="0" zoomScale="110" zoomScaleNormal="110" workbookViewId="0">
      <pane ySplit="5" topLeftCell="A51" activePane="bottomLeft" state="frozen"/>
      <selection pane="bottomLeft" activeCell="E75" sqref="E75"/>
    </sheetView>
  </sheetViews>
  <sheetFormatPr defaultRowHeight="12.95" customHeight="1" x14ac:dyDescent="0.2"/>
  <cols>
    <col min="1" max="1" width="2.83203125" customWidth="1"/>
    <col min="2" max="2" width="16.83203125" customWidth="1"/>
    <col min="3" max="3" width="15.83203125" customWidth="1"/>
    <col min="4" max="4" width="17.1640625" customWidth="1"/>
    <col min="5" max="5" width="17.5" customWidth="1"/>
    <col min="6" max="6" width="16.5" customWidth="1"/>
    <col min="7" max="7" width="12.83203125" customWidth="1"/>
    <col min="8" max="8" width="11.5" bestFit="1" customWidth="1"/>
    <col min="9" max="9" width="10.5" bestFit="1" customWidth="1"/>
    <col min="10" max="10" width="16.33203125" bestFit="1" customWidth="1"/>
    <col min="11" max="11" width="11.5" bestFit="1" customWidth="1"/>
    <col min="12" max="12" width="11.6640625" bestFit="1" customWidth="1"/>
  </cols>
  <sheetData>
    <row r="2" spans="2:6" ht="15.75" x14ac:dyDescent="0.25">
      <c r="B2" s="1" t="s">
        <v>383</v>
      </c>
    </row>
    <row r="5" spans="2:6" ht="22.5" x14ac:dyDescent="0.2">
      <c r="B5" s="81" t="s">
        <v>1</v>
      </c>
      <c r="C5" s="81" t="s">
        <v>46</v>
      </c>
      <c r="D5" s="81" t="s">
        <v>47</v>
      </c>
      <c r="E5" s="81" t="s">
        <v>48</v>
      </c>
      <c r="F5" s="81" t="s">
        <v>0</v>
      </c>
    </row>
    <row r="6" spans="2:6" ht="12.95" customHeight="1" x14ac:dyDescent="0.2">
      <c r="B6" s="19">
        <v>44197</v>
      </c>
      <c r="C6" s="30">
        <v>30751401</v>
      </c>
      <c r="D6" s="30">
        <v>6264115</v>
      </c>
      <c r="E6" s="30">
        <v>447622</v>
      </c>
      <c r="F6" s="32">
        <v>37463138</v>
      </c>
    </row>
    <row r="7" spans="2:6" ht="12.95" customHeight="1" x14ac:dyDescent="0.2">
      <c r="B7" s="19">
        <v>44228</v>
      </c>
      <c r="C7" s="57">
        <v>31095154</v>
      </c>
      <c r="D7" s="57">
        <v>6682812</v>
      </c>
      <c r="E7" s="57">
        <v>454755</v>
      </c>
      <c r="F7" s="32">
        <v>38232721</v>
      </c>
    </row>
    <row r="8" spans="2:6" ht="12.95" customHeight="1" x14ac:dyDescent="0.2">
      <c r="B8" s="19">
        <v>44256</v>
      </c>
      <c r="C8" s="7">
        <v>34579270</v>
      </c>
      <c r="D8" s="7">
        <v>8026127</v>
      </c>
      <c r="E8" s="7">
        <v>524723</v>
      </c>
      <c r="F8" s="32">
        <v>43130120</v>
      </c>
    </row>
    <row r="9" spans="2:6" ht="12.95" customHeight="1" x14ac:dyDescent="0.2">
      <c r="B9" s="19">
        <v>44287</v>
      </c>
      <c r="C9" s="7">
        <v>32960763</v>
      </c>
      <c r="D9" s="7">
        <v>7477148</v>
      </c>
      <c r="E9" s="7">
        <v>497751</v>
      </c>
      <c r="F9" s="32">
        <v>40935662</v>
      </c>
    </row>
    <row r="10" spans="2:6" ht="12.95" customHeight="1" x14ac:dyDescent="0.2">
      <c r="B10" s="19">
        <v>44317</v>
      </c>
      <c r="C10" s="7">
        <v>36280811</v>
      </c>
      <c r="D10" s="7">
        <v>8415435</v>
      </c>
      <c r="E10" s="7">
        <v>513669</v>
      </c>
      <c r="F10" s="32">
        <v>45209915</v>
      </c>
    </row>
    <row r="11" spans="2:6" ht="12.95" customHeight="1" x14ac:dyDescent="0.2">
      <c r="B11" s="19">
        <v>44348</v>
      </c>
      <c r="C11" s="7">
        <v>37216721</v>
      </c>
      <c r="D11" s="7">
        <v>8451969</v>
      </c>
      <c r="E11" s="7">
        <v>510433</v>
      </c>
      <c r="F11" s="32">
        <v>46179123</v>
      </c>
    </row>
    <row r="12" spans="2:6" ht="12.95" customHeight="1" x14ac:dyDescent="0.2">
      <c r="B12" s="19">
        <v>44378</v>
      </c>
      <c r="C12" s="57">
        <v>37877797</v>
      </c>
      <c r="D12" s="57">
        <v>8558831</v>
      </c>
      <c r="E12" s="57">
        <v>565085</v>
      </c>
      <c r="F12" s="32">
        <v>47001713</v>
      </c>
    </row>
    <row r="13" spans="2:6" ht="12.95" customHeight="1" x14ac:dyDescent="0.2">
      <c r="B13" s="19">
        <v>44409</v>
      </c>
      <c r="C13" s="7">
        <v>36291576</v>
      </c>
      <c r="D13" s="7">
        <v>8109225</v>
      </c>
      <c r="E13" s="7">
        <v>542230</v>
      </c>
      <c r="F13" s="32">
        <v>44943031</v>
      </c>
    </row>
    <row r="14" spans="2:6" ht="12.95" customHeight="1" x14ac:dyDescent="0.2">
      <c r="B14" s="19">
        <v>44440</v>
      </c>
      <c r="C14" s="7">
        <v>36527661</v>
      </c>
      <c r="D14" s="7">
        <v>8255335</v>
      </c>
      <c r="E14" s="7">
        <v>564059</v>
      </c>
      <c r="F14" s="32">
        <v>45347055</v>
      </c>
    </row>
    <row r="15" spans="2:6" ht="12.95" customHeight="1" x14ac:dyDescent="0.2">
      <c r="B15" s="19">
        <v>44470</v>
      </c>
      <c r="C15" s="57">
        <v>37608715</v>
      </c>
      <c r="D15" s="57">
        <v>8254347</v>
      </c>
      <c r="E15" s="7">
        <v>551648</v>
      </c>
      <c r="F15" s="32">
        <v>46414710</v>
      </c>
    </row>
    <row r="16" spans="2:6" ht="12.95" customHeight="1" x14ac:dyDescent="0.2">
      <c r="B16" s="19">
        <v>44501</v>
      </c>
      <c r="C16" s="7">
        <v>35648854</v>
      </c>
      <c r="D16" s="7">
        <v>7722371</v>
      </c>
      <c r="E16" s="7">
        <v>528460</v>
      </c>
      <c r="F16" s="32">
        <v>43899685</v>
      </c>
    </row>
    <row r="17" spans="2:6" ht="12.95" customHeight="1" x14ac:dyDescent="0.2">
      <c r="B17" s="40">
        <v>44531</v>
      </c>
      <c r="C17" s="32">
        <v>39623585</v>
      </c>
      <c r="D17" s="32">
        <v>8581794</v>
      </c>
      <c r="E17" s="32">
        <v>544950</v>
      </c>
      <c r="F17" s="32">
        <v>48750329</v>
      </c>
    </row>
    <row r="18" spans="2:6" ht="12.95" customHeight="1" x14ac:dyDescent="0.2">
      <c r="B18" s="19" t="s">
        <v>200</v>
      </c>
      <c r="C18" s="7">
        <v>33911657</v>
      </c>
      <c r="D18" s="7">
        <v>7165347</v>
      </c>
      <c r="E18" s="7">
        <v>508235</v>
      </c>
      <c r="F18" s="32">
        <v>41585239</v>
      </c>
    </row>
    <row r="19" spans="2:6" ht="12.95" customHeight="1" x14ac:dyDescent="0.2">
      <c r="B19" s="19" t="s">
        <v>201</v>
      </c>
      <c r="C19" s="7">
        <v>33723666</v>
      </c>
      <c r="D19" s="7">
        <v>7394566</v>
      </c>
      <c r="E19" s="7">
        <v>515246</v>
      </c>
      <c r="F19" s="32">
        <v>41633478</v>
      </c>
    </row>
    <row r="20" spans="2:6" ht="12.95" customHeight="1" x14ac:dyDescent="0.2">
      <c r="B20" s="19" t="s">
        <v>202</v>
      </c>
      <c r="C20" s="57">
        <v>38738806</v>
      </c>
      <c r="D20" s="57">
        <v>8243912</v>
      </c>
      <c r="E20" s="57">
        <v>578589</v>
      </c>
      <c r="F20" s="32">
        <v>47561307</v>
      </c>
    </row>
    <row r="21" spans="2:6" ht="12.95" customHeight="1" x14ac:dyDescent="0.2">
      <c r="B21" s="95" t="s">
        <v>203</v>
      </c>
      <c r="C21" s="7">
        <v>38144793</v>
      </c>
      <c r="D21" s="7">
        <v>8185259</v>
      </c>
      <c r="E21" s="7">
        <v>555779</v>
      </c>
      <c r="F21" s="32">
        <v>46885831</v>
      </c>
    </row>
    <row r="22" spans="2:6" ht="12.95" customHeight="1" x14ac:dyDescent="0.2">
      <c r="B22" s="19" t="s">
        <v>204</v>
      </c>
      <c r="C22" s="7">
        <v>42447366</v>
      </c>
      <c r="D22" s="7">
        <v>8972954</v>
      </c>
      <c r="E22" s="7">
        <v>578171</v>
      </c>
      <c r="F22" s="32">
        <v>51998491</v>
      </c>
    </row>
    <row r="23" spans="2:6" ht="12.95" customHeight="1" x14ac:dyDescent="0.2">
      <c r="B23" s="19" t="s">
        <v>205</v>
      </c>
      <c r="C23" s="7">
        <v>42845676</v>
      </c>
      <c r="D23" s="7">
        <v>8567580</v>
      </c>
      <c r="E23" s="7">
        <v>577539</v>
      </c>
      <c r="F23" s="32">
        <v>51990795</v>
      </c>
    </row>
    <row r="24" spans="2:6" ht="12.95" customHeight="1" x14ac:dyDescent="0.2">
      <c r="B24" s="19" t="s">
        <v>206</v>
      </c>
      <c r="C24" s="7">
        <v>44070724</v>
      </c>
      <c r="D24" s="7">
        <v>8478252</v>
      </c>
      <c r="E24" s="7">
        <v>614380</v>
      </c>
      <c r="F24" s="32">
        <v>53163356</v>
      </c>
    </row>
    <row r="25" spans="2:6" ht="12.95" customHeight="1" x14ac:dyDescent="0.2">
      <c r="B25" s="19" t="s">
        <v>207</v>
      </c>
      <c r="C25" s="7">
        <v>42555469</v>
      </c>
      <c r="D25" s="7">
        <v>8222142</v>
      </c>
      <c r="E25" s="7">
        <v>601655</v>
      </c>
      <c r="F25" s="32">
        <v>51379266</v>
      </c>
    </row>
    <row r="26" spans="2:6" ht="12.95" customHeight="1" x14ac:dyDescent="0.2">
      <c r="B26" s="19" t="s">
        <v>208</v>
      </c>
      <c r="C26" s="7">
        <v>43359200</v>
      </c>
      <c r="D26" s="7">
        <v>8198693</v>
      </c>
      <c r="E26" s="7">
        <v>619734</v>
      </c>
      <c r="F26" s="32">
        <v>52177627</v>
      </c>
    </row>
    <row r="27" spans="2:6" ht="12.95" customHeight="1" x14ac:dyDescent="0.2">
      <c r="B27" s="19" t="s">
        <v>209</v>
      </c>
      <c r="C27" s="7">
        <v>45262675</v>
      </c>
      <c r="D27" s="7">
        <v>8715197</v>
      </c>
      <c r="E27" s="7">
        <v>620250</v>
      </c>
      <c r="F27" s="32">
        <v>54598122</v>
      </c>
    </row>
    <row r="28" spans="2:6" ht="12.95" customHeight="1" x14ac:dyDescent="0.2">
      <c r="B28" s="19" t="s">
        <v>210</v>
      </c>
      <c r="C28" s="7">
        <v>42829207</v>
      </c>
      <c r="D28" s="7">
        <v>7922734</v>
      </c>
      <c r="E28" s="7">
        <v>589309</v>
      </c>
      <c r="F28" s="32">
        <v>51341250</v>
      </c>
    </row>
    <row r="29" spans="2:6" ht="12.95" customHeight="1" x14ac:dyDescent="0.2">
      <c r="B29" s="95" t="s">
        <v>211</v>
      </c>
      <c r="C29" s="32">
        <v>45938072</v>
      </c>
      <c r="D29" s="32">
        <v>7772811</v>
      </c>
      <c r="E29" s="32">
        <v>692635</v>
      </c>
      <c r="F29" s="32">
        <v>54403518</v>
      </c>
    </row>
    <row r="30" spans="2:6" ht="12.95" customHeight="1" x14ac:dyDescent="0.2">
      <c r="B30" s="19">
        <v>44927</v>
      </c>
      <c r="C30" s="7">
        <v>40914455</v>
      </c>
      <c r="D30" s="7">
        <v>6817382</v>
      </c>
      <c r="E30" s="7">
        <v>402189</v>
      </c>
      <c r="F30" s="7">
        <v>48134026</v>
      </c>
    </row>
    <row r="31" spans="2:6" ht="12.95" customHeight="1" x14ac:dyDescent="0.2">
      <c r="B31" s="19">
        <v>44958</v>
      </c>
      <c r="C31" s="7">
        <v>42002554</v>
      </c>
      <c r="D31" s="7">
        <v>7079092</v>
      </c>
      <c r="E31" s="7">
        <v>478274</v>
      </c>
      <c r="F31" s="7">
        <v>49559920</v>
      </c>
    </row>
    <row r="32" spans="2:6" ht="12.95" customHeight="1" x14ac:dyDescent="0.2">
      <c r="B32" s="19">
        <v>44986</v>
      </c>
      <c r="C32" s="57">
        <v>48408170</v>
      </c>
      <c r="D32" s="57">
        <v>8140937</v>
      </c>
      <c r="E32" s="57">
        <v>564781</v>
      </c>
      <c r="F32" s="57">
        <v>57113888</v>
      </c>
    </row>
    <row r="33" spans="2:6" ht="12.95" customHeight="1" x14ac:dyDescent="0.2">
      <c r="B33" s="95">
        <v>45017</v>
      </c>
      <c r="C33" s="7">
        <v>46505482</v>
      </c>
      <c r="D33" s="7">
        <v>7895507</v>
      </c>
      <c r="E33" s="7">
        <v>534380</v>
      </c>
      <c r="F33" s="7">
        <v>54935369</v>
      </c>
    </row>
    <row r="34" spans="2:6" ht="12.95" customHeight="1" x14ac:dyDescent="0.2">
      <c r="B34" s="19">
        <v>45047</v>
      </c>
      <c r="C34" s="7">
        <v>49918241</v>
      </c>
      <c r="D34" s="7">
        <v>8363154</v>
      </c>
      <c r="E34" s="7">
        <v>573333</v>
      </c>
      <c r="F34" s="7">
        <v>58854728</v>
      </c>
    </row>
    <row r="35" spans="2:6" ht="12.95" customHeight="1" x14ac:dyDescent="0.2">
      <c r="B35" s="19">
        <v>45078</v>
      </c>
      <c r="C35" s="57">
        <v>49757329</v>
      </c>
      <c r="D35" s="57">
        <v>8204694</v>
      </c>
      <c r="E35" s="57">
        <v>576980</v>
      </c>
      <c r="F35" s="57">
        <v>58539003</v>
      </c>
    </row>
    <row r="36" spans="2:6" ht="12.95" customHeight="1" x14ac:dyDescent="0.2">
      <c r="B36" s="19">
        <v>45108</v>
      </c>
      <c r="C36" s="7">
        <v>49948944</v>
      </c>
      <c r="D36" s="7">
        <v>8011398</v>
      </c>
      <c r="E36" s="7">
        <v>603502</v>
      </c>
      <c r="F36" s="7">
        <v>58563844</v>
      </c>
    </row>
    <row r="37" spans="2:6" ht="12.95" customHeight="1" x14ac:dyDescent="0.2">
      <c r="B37" s="19">
        <v>45139</v>
      </c>
      <c r="C37" s="7">
        <v>48120845</v>
      </c>
      <c r="D37" s="7">
        <v>7758398</v>
      </c>
      <c r="E37" s="7">
        <v>579731</v>
      </c>
      <c r="F37" s="7">
        <v>56458974</v>
      </c>
    </row>
    <row r="38" spans="2:6" ht="12.95" customHeight="1" x14ac:dyDescent="0.2">
      <c r="B38" s="95">
        <v>45170</v>
      </c>
      <c r="C38" s="7">
        <v>49452396</v>
      </c>
      <c r="D38" s="7">
        <v>8018582</v>
      </c>
      <c r="E38" s="7">
        <v>602399</v>
      </c>
      <c r="F38" s="7">
        <v>58073377</v>
      </c>
    </row>
    <row r="39" spans="2:6" ht="12.95" customHeight="1" x14ac:dyDescent="0.2">
      <c r="B39" s="19">
        <v>45200</v>
      </c>
      <c r="C39" s="7">
        <v>50847049</v>
      </c>
      <c r="D39" s="7">
        <v>8347324</v>
      </c>
      <c r="E39" s="7">
        <v>609474</v>
      </c>
      <c r="F39" s="7">
        <v>59803847</v>
      </c>
    </row>
    <row r="40" spans="2:6" ht="12.95" customHeight="1" x14ac:dyDescent="0.2">
      <c r="B40" s="19">
        <v>45231</v>
      </c>
      <c r="C40" s="7">
        <v>47878905</v>
      </c>
      <c r="D40" s="7">
        <v>7617209</v>
      </c>
      <c r="E40" s="7">
        <v>567278</v>
      </c>
      <c r="F40" s="7">
        <v>56063392</v>
      </c>
    </row>
    <row r="41" spans="2:6" ht="12.95" customHeight="1" x14ac:dyDescent="0.2">
      <c r="B41" s="95">
        <v>45261</v>
      </c>
      <c r="C41" s="32">
        <v>51876208</v>
      </c>
      <c r="D41" s="32">
        <v>8417577</v>
      </c>
      <c r="E41" s="32">
        <v>570407</v>
      </c>
      <c r="F41" s="32">
        <v>60864192</v>
      </c>
    </row>
    <row r="42" spans="2:6" ht="12.95" customHeight="1" x14ac:dyDescent="0.2">
      <c r="B42" s="95">
        <v>45292</v>
      </c>
      <c r="C42" s="32">
        <v>45270388</v>
      </c>
      <c r="D42" s="32">
        <v>7132745</v>
      </c>
      <c r="E42" s="32">
        <v>549740</v>
      </c>
      <c r="F42" s="32">
        <f>SUM(C42:E42)</f>
        <v>52952873</v>
      </c>
    </row>
    <row r="43" spans="2:6" ht="12.95" customHeight="1" x14ac:dyDescent="0.2">
      <c r="B43" s="95">
        <v>45323</v>
      </c>
      <c r="C43" s="32">
        <v>46851868</v>
      </c>
      <c r="D43" s="32">
        <v>7455577</v>
      </c>
      <c r="E43" s="32">
        <v>558970</v>
      </c>
      <c r="F43" s="32">
        <v>54866415</v>
      </c>
    </row>
    <row r="44" spans="2:6" ht="12.95" customHeight="1" x14ac:dyDescent="0.2">
      <c r="B44" s="95">
        <v>45352</v>
      </c>
      <c r="C44" s="32">
        <v>52105638</v>
      </c>
      <c r="D44" s="32">
        <v>8207830</v>
      </c>
      <c r="E44" s="32">
        <v>592058</v>
      </c>
      <c r="F44" s="32">
        <v>60905526</v>
      </c>
    </row>
    <row r="45" spans="2:6" ht="12.95" customHeight="1" x14ac:dyDescent="0.2">
      <c r="B45" s="95">
        <v>45383</v>
      </c>
      <c r="C45" s="32">
        <v>49918693</v>
      </c>
      <c r="D45" s="32">
        <v>7865960</v>
      </c>
      <c r="E45" s="32">
        <v>596519</v>
      </c>
      <c r="F45" s="32">
        <v>58381172</v>
      </c>
    </row>
    <row r="46" spans="2:6" ht="12.95" customHeight="1" x14ac:dyDescent="0.2">
      <c r="B46" s="95">
        <v>45413</v>
      </c>
      <c r="C46" s="32">
        <v>54129310</v>
      </c>
      <c r="D46" s="32">
        <v>8398116</v>
      </c>
      <c r="E46" s="32">
        <v>614274</v>
      </c>
      <c r="F46" s="32">
        <v>63141700</v>
      </c>
    </row>
    <row r="47" spans="2:6" ht="12.95" customHeight="1" x14ac:dyDescent="0.2">
      <c r="B47" s="95">
        <v>45444</v>
      </c>
      <c r="C47" s="32">
        <v>53482464</v>
      </c>
      <c r="D47" s="32">
        <v>7964664</v>
      </c>
      <c r="E47" s="32">
        <v>602906</v>
      </c>
      <c r="F47" s="32">
        <v>62050034</v>
      </c>
    </row>
    <row r="48" spans="2:6" ht="12.95" customHeight="1" x14ac:dyDescent="0.2">
      <c r="B48" s="95">
        <v>45474</v>
      </c>
      <c r="C48" s="32">
        <v>55650445</v>
      </c>
      <c r="D48" s="32">
        <v>7990975</v>
      </c>
      <c r="E48" s="32">
        <v>657854</v>
      </c>
      <c r="F48" s="32">
        <v>64299274</v>
      </c>
    </row>
    <row r="49" spans="2:12" ht="12.95" customHeight="1" x14ac:dyDescent="0.2">
      <c r="B49" s="95">
        <v>45505</v>
      </c>
      <c r="C49" s="32">
        <v>52950181</v>
      </c>
      <c r="D49" s="32">
        <v>7583194</v>
      </c>
      <c r="E49" s="32">
        <v>598405</v>
      </c>
      <c r="F49" s="32">
        <v>61131780</v>
      </c>
    </row>
    <row r="50" spans="2:12" ht="12.95" customHeight="1" x14ac:dyDescent="0.2">
      <c r="B50" s="95">
        <v>45536</v>
      </c>
      <c r="C50" s="32">
        <v>53135485</v>
      </c>
      <c r="D50" s="32">
        <v>7573224</v>
      </c>
      <c r="E50" s="32">
        <v>629105</v>
      </c>
      <c r="F50" s="32">
        <v>61337814</v>
      </c>
    </row>
    <row r="51" spans="2:12" ht="12.95" customHeight="1" x14ac:dyDescent="0.2">
      <c r="B51" s="95">
        <v>45566</v>
      </c>
      <c r="C51" s="32">
        <v>56064857</v>
      </c>
      <c r="D51" s="32">
        <v>8202610</v>
      </c>
      <c r="E51" s="32">
        <v>647780</v>
      </c>
      <c r="F51" s="32">
        <v>64915247</v>
      </c>
    </row>
    <row r="52" spans="2:12" ht="12.95" customHeight="1" x14ac:dyDescent="0.2">
      <c r="B52" s="95">
        <v>45597</v>
      </c>
      <c r="C52" s="32">
        <v>52467238</v>
      </c>
      <c r="D52" s="32">
        <v>7436688</v>
      </c>
      <c r="E52" s="32">
        <v>590087</v>
      </c>
      <c r="F52" s="32">
        <v>60494013</v>
      </c>
    </row>
    <row r="53" spans="2:12" ht="12.95" customHeight="1" x14ac:dyDescent="0.2">
      <c r="B53" s="95">
        <v>45627</v>
      </c>
      <c r="C53" s="32">
        <v>55461464</v>
      </c>
      <c r="D53" s="32">
        <v>8147196</v>
      </c>
      <c r="E53" s="32">
        <v>602263</v>
      </c>
      <c r="F53" s="32">
        <v>64210923</v>
      </c>
    </row>
    <row r="54" spans="2:12" ht="12.95" customHeight="1" x14ac:dyDescent="0.2">
      <c r="B54" s="95">
        <v>45658</v>
      </c>
      <c r="C54" s="32">
        <v>49222468</v>
      </c>
      <c r="D54" s="32">
        <v>6935682</v>
      </c>
      <c r="E54" s="32">
        <v>578134</v>
      </c>
      <c r="F54" s="32">
        <v>56736284</v>
      </c>
    </row>
    <row r="55" spans="2:12" ht="12.95" customHeight="1" x14ac:dyDescent="0.2">
      <c r="B55" s="95">
        <v>45689</v>
      </c>
      <c r="C55" s="32">
        <v>47344232</v>
      </c>
      <c r="D55" s="32">
        <v>6870220</v>
      </c>
      <c r="E55" s="32">
        <v>557791</v>
      </c>
      <c r="F55" s="32">
        <v>54772243</v>
      </c>
      <c r="J55" s="44"/>
      <c r="L55" s="44"/>
    </row>
    <row r="56" spans="2:12" ht="12.95" customHeight="1" x14ac:dyDescent="0.2">
      <c r="B56" s="95">
        <v>45717</v>
      </c>
      <c r="C56" s="32">
        <v>53372196</v>
      </c>
      <c r="D56" s="32">
        <v>7654385</v>
      </c>
      <c r="E56" s="32">
        <v>632097</v>
      </c>
      <c r="F56" s="32">
        <v>61658678</v>
      </c>
      <c r="J56" s="44"/>
    </row>
    <row r="57" spans="2:12" ht="12.95" customHeight="1" x14ac:dyDescent="0.2">
      <c r="B57" s="95">
        <v>45748</v>
      </c>
      <c r="C57" s="32">
        <v>53749288</v>
      </c>
      <c r="D57" s="32">
        <v>7849850</v>
      </c>
      <c r="E57" s="32">
        <v>627623</v>
      </c>
      <c r="F57" s="32">
        <v>62226761</v>
      </c>
      <c r="I57" s="7"/>
      <c r="J57" s="7"/>
    </row>
    <row r="58" spans="2:12" ht="12.95" customHeight="1" x14ac:dyDescent="0.2">
      <c r="B58" s="95">
        <v>45778</v>
      </c>
      <c r="C58" s="32">
        <v>56454175</v>
      </c>
      <c r="D58" s="32">
        <v>8114340</v>
      </c>
      <c r="E58" s="32">
        <v>632672</v>
      </c>
      <c r="F58" s="32">
        <v>65201187</v>
      </c>
      <c r="J58" s="47"/>
    </row>
    <row r="59" spans="2:12" ht="12.95" customHeight="1" x14ac:dyDescent="0.2">
      <c r="B59" s="95">
        <v>45809</v>
      </c>
      <c r="C59" s="32">
        <v>56301232</v>
      </c>
      <c r="D59" s="32">
        <v>7771695</v>
      </c>
      <c r="E59" s="32">
        <v>636529</v>
      </c>
      <c r="F59" s="32">
        <v>64709456</v>
      </c>
      <c r="H59" s="7"/>
      <c r="I59" s="7"/>
      <c r="J59" s="7"/>
      <c r="K59" s="7"/>
    </row>
    <row r="60" spans="2:12" ht="12.95" customHeight="1" x14ac:dyDescent="0.2">
      <c r="B60" s="95">
        <v>45839</v>
      </c>
      <c r="C60" s="32">
        <v>57888006</v>
      </c>
      <c r="D60" s="32">
        <v>7713455</v>
      </c>
      <c r="E60" s="32">
        <v>688909</v>
      </c>
      <c r="F60" s="32">
        <v>66290370</v>
      </c>
      <c r="H60" s="47"/>
      <c r="I60" s="47"/>
      <c r="J60" s="47"/>
    </row>
    <row r="61" spans="2:12" ht="12.95" customHeight="1" x14ac:dyDescent="0.2">
      <c r="B61" s="95">
        <v>45870</v>
      </c>
      <c r="C61" s="32">
        <v>54408643</v>
      </c>
      <c r="D61" s="32">
        <v>7350904</v>
      </c>
      <c r="E61" s="32">
        <v>626658</v>
      </c>
      <c r="F61" s="32">
        <v>62386205</v>
      </c>
      <c r="J61" s="44"/>
    </row>
    <row r="62" spans="2:12" ht="12.95" customHeight="1" x14ac:dyDescent="0.2">
      <c r="B62" s="95">
        <v>45901</v>
      </c>
      <c r="C62" s="32">
        <v>55990025</v>
      </c>
      <c r="D62" s="32">
        <v>7549283</v>
      </c>
      <c r="E62" s="32">
        <v>676322</v>
      </c>
      <c r="F62" s="32">
        <v>64215630</v>
      </c>
      <c r="J62" s="44"/>
    </row>
    <row r="63" spans="2:12" ht="12.95" customHeight="1" x14ac:dyDescent="0.2">
      <c r="B63" s="95">
        <v>45931</v>
      </c>
      <c r="C63" s="32">
        <v>58493956</v>
      </c>
      <c r="D63" s="32">
        <v>7822096</v>
      </c>
      <c r="E63" s="32">
        <v>671411</v>
      </c>
      <c r="F63" s="32">
        <v>66987463</v>
      </c>
    </row>
    <row r="64" spans="2:12" ht="12.95" customHeight="1" x14ac:dyDescent="0.2">
      <c r="B64" s="95">
        <v>45962</v>
      </c>
      <c r="C64" s="32">
        <v>53906170</v>
      </c>
      <c r="D64" s="32">
        <v>7033420</v>
      </c>
      <c r="E64" s="32">
        <v>605988</v>
      </c>
      <c r="F64" s="32">
        <v>61545578</v>
      </c>
    </row>
    <row r="65" spans="2:9" ht="12.95" customHeight="1" x14ac:dyDescent="0.2">
      <c r="B65" s="117">
        <v>45992</v>
      </c>
      <c r="C65" s="24">
        <v>59005775</v>
      </c>
      <c r="D65" s="24">
        <v>7973862</v>
      </c>
      <c r="E65" s="24">
        <v>632240</v>
      </c>
      <c r="F65" s="24">
        <v>67611877</v>
      </c>
      <c r="G65" s="7"/>
    </row>
    <row r="66" spans="2:9" s="150" customFormat="1" ht="12.95" customHeight="1" x14ac:dyDescent="0.2">
      <c r="B66" s="131"/>
      <c r="C66" s="7"/>
      <c r="D66" s="7"/>
      <c r="E66" s="7"/>
      <c r="F66" s="7"/>
      <c r="G66" s="113"/>
      <c r="H66" s="122"/>
      <c r="I66" s="122"/>
    </row>
    <row r="67" spans="2:9" s="150" customFormat="1" ht="12.95" customHeight="1" x14ac:dyDescent="0.2">
      <c r="B67" s="131" t="s">
        <v>272</v>
      </c>
      <c r="C67" s="131"/>
      <c r="D67" s="131"/>
      <c r="E67" s="131"/>
      <c r="F67" s="131"/>
      <c r="G67" s="113"/>
    </row>
    <row r="68" spans="2:9" s="150" customFormat="1" ht="12.95" customHeight="1" x14ac:dyDescent="0.2">
      <c r="B68" s="131" t="s">
        <v>2</v>
      </c>
      <c r="C68" s="131"/>
      <c r="D68" s="131"/>
      <c r="E68" s="131"/>
      <c r="F68" s="131"/>
      <c r="G68" s="113"/>
    </row>
    <row r="69" spans="2:9" s="150" customFormat="1" ht="12.95" customHeight="1" x14ac:dyDescent="0.2">
      <c r="B69"/>
      <c r="C69" s="277"/>
      <c r="D69" s="277"/>
      <c r="E69" s="47"/>
      <c r="F69" s="57"/>
      <c r="G69" s="113"/>
    </row>
    <row r="70" spans="2:9" s="150" customFormat="1" ht="12.95" customHeight="1" x14ac:dyDescent="0.2">
      <c r="B70"/>
      <c r="C70" s="7"/>
      <c r="D70" s="7"/>
      <c r="E70" s="7"/>
      <c r="F70" s="7"/>
      <c r="G70" s="113"/>
    </row>
    <row r="71" spans="2:9" s="150" customFormat="1" ht="12.95" customHeight="1" x14ac:dyDescent="0.2">
      <c r="B71"/>
      <c r="C71"/>
      <c r="D71"/>
      <c r="E71"/>
      <c r="F71"/>
      <c r="G71" s="113"/>
    </row>
    <row r="72" spans="2:9" s="150" customFormat="1" ht="12.95" customHeight="1" x14ac:dyDescent="0.2">
      <c r="B72"/>
      <c r="C72"/>
      <c r="D72"/>
      <c r="E72" s="47"/>
      <c r="F72" s="47"/>
      <c r="G72" s="113"/>
    </row>
    <row r="73" spans="2:9" s="150" customFormat="1" ht="12.95" customHeight="1" x14ac:dyDescent="0.2">
      <c r="B73"/>
      <c r="C73"/>
      <c r="D73"/>
      <c r="E73" s="42"/>
      <c r="F73"/>
      <c r="G73" s="113"/>
    </row>
    <row r="74" spans="2:9" s="150" customFormat="1" ht="12.95" customHeight="1" x14ac:dyDescent="0.2">
      <c r="B74"/>
      <c r="C74" s="7"/>
      <c r="D74" s="7"/>
      <c r="E74" s="42"/>
      <c r="F74" s="7"/>
      <c r="G74" s="113"/>
    </row>
    <row r="75" spans="2:9" s="150" customFormat="1" ht="12.95" customHeight="1" x14ac:dyDescent="0.2">
      <c r="B75"/>
      <c r="C75"/>
      <c r="D75"/>
      <c r="E75"/>
      <c r="F75"/>
      <c r="G75" s="113"/>
    </row>
    <row r="76" spans="2:9" s="150" customFormat="1" ht="12.95" customHeight="1" x14ac:dyDescent="0.2">
      <c r="B76"/>
      <c r="C76"/>
      <c r="D76" s="147"/>
      <c r="E76" s="147"/>
      <c r="F76" s="147"/>
      <c r="G76" s="113"/>
    </row>
    <row r="77" spans="2:9" s="150" customFormat="1" ht="12.95" customHeight="1" x14ac:dyDescent="0.2">
      <c r="B77"/>
      <c r="C77" s="50"/>
      <c r="D77" s="50"/>
      <c r="E77"/>
      <c r="F77"/>
    </row>
    <row r="78" spans="2:9" ht="12.95" customHeight="1" x14ac:dyDescent="0.2">
      <c r="C78" s="47"/>
      <c r="D78" s="47"/>
    </row>
    <row r="79" spans="2:9" ht="12.95" customHeight="1" x14ac:dyDescent="0.2">
      <c r="C79" s="50"/>
      <c r="D79" s="50"/>
      <c r="E79" s="50"/>
    </row>
    <row r="88" spans="7:7" ht="12.95" customHeight="1" x14ac:dyDescent="0.2">
      <c r="G88" s="147"/>
    </row>
  </sheetData>
  <pageMargins left="0.25" right="0.25" top="0.75" bottom="0.75" header="0.3" footer="0.3"/>
  <pageSetup paperSize="9" scale="6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2:N77"/>
  <sheetViews>
    <sheetView showGridLines="0" zoomScaleNormal="100" workbookViewId="0">
      <pane ySplit="5" topLeftCell="A43" activePane="bottomLeft" state="frozen"/>
      <selection pane="bottomLeft" activeCell="B54" sqref="B54:B65"/>
    </sheetView>
  </sheetViews>
  <sheetFormatPr defaultRowHeight="12.95" customHeight="1" x14ac:dyDescent="0.2"/>
  <cols>
    <col min="1" max="1" width="2.83203125" customWidth="1"/>
    <col min="2" max="2" width="16.83203125" customWidth="1"/>
    <col min="3" max="3" width="16.5" customWidth="1"/>
    <col min="4" max="4" width="18" customWidth="1"/>
    <col min="5" max="5" width="18.33203125" customWidth="1"/>
    <col min="6" max="6" width="17.6640625" customWidth="1"/>
    <col min="7" max="7" width="12.83203125" customWidth="1"/>
    <col min="9" max="10" width="13.83203125" bestFit="1" customWidth="1"/>
    <col min="11" max="11" width="12.6640625" bestFit="1" customWidth="1"/>
    <col min="12" max="12" width="13.83203125" bestFit="1" customWidth="1"/>
  </cols>
  <sheetData>
    <row r="2" spans="2:9" ht="15.75" x14ac:dyDescent="0.25">
      <c r="B2" s="1" t="s">
        <v>384</v>
      </c>
    </row>
    <row r="5" spans="2:9" ht="22.5" x14ac:dyDescent="0.2">
      <c r="B5" s="9" t="s">
        <v>1</v>
      </c>
      <c r="C5" s="81" t="s">
        <v>46</v>
      </c>
      <c r="D5" s="81" t="s">
        <v>47</v>
      </c>
      <c r="E5" s="81" t="s">
        <v>48</v>
      </c>
      <c r="F5" s="81" t="s">
        <v>0</v>
      </c>
    </row>
    <row r="6" spans="2:9" ht="12.95" customHeight="1" x14ac:dyDescent="0.2">
      <c r="B6" s="19">
        <v>44197</v>
      </c>
      <c r="C6" s="30">
        <v>715031550.23000014</v>
      </c>
      <c r="D6" s="30">
        <v>797251476.58999991</v>
      </c>
      <c r="E6" s="30">
        <v>142230273.88999999</v>
      </c>
      <c r="F6" s="7">
        <v>1654513300.71</v>
      </c>
      <c r="H6" s="56"/>
      <c r="I6" s="56"/>
    </row>
    <row r="7" spans="2:9" ht="12.95" customHeight="1" x14ac:dyDescent="0.2">
      <c r="B7" s="19">
        <v>44228</v>
      </c>
      <c r="C7" s="57">
        <v>704191828.89000046</v>
      </c>
      <c r="D7" s="57">
        <v>834323999.33999991</v>
      </c>
      <c r="E7" s="57">
        <v>148793403.46999997</v>
      </c>
      <c r="F7" s="7">
        <v>1687309231.7000005</v>
      </c>
      <c r="H7" s="56"/>
      <c r="I7" s="56"/>
    </row>
    <row r="8" spans="2:9" ht="12.95" customHeight="1" x14ac:dyDescent="0.2">
      <c r="B8" s="19">
        <v>44256</v>
      </c>
      <c r="C8" s="7">
        <v>808531902.61999989</v>
      </c>
      <c r="D8" s="7">
        <v>965118525.50999987</v>
      </c>
      <c r="E8" s="7">
        <v>181032908.20999998</v>
      </c>
      <c r="F8" s="7">
        <v>1954683336.3399997</v>
      </c>
      <c r="H8" s="56"/>
      <c r="I8" s="56"/>
    </row>
    <row r="9" spans="2:9" ht="12.95" customHeight="1" x14ac:dyDescent="0.2">
      <c r="B9" s="19">
        <v>44287</v>
      </c>
      <c r="C9" s="7">
        <v>779917890.92000008</v>
      </c>
      <c r="D9" s="7">
        <v>906201588.77999985</v>
      </c>
      <c r="E9" s="7">
        <v>175900613.65000004</v>
      </c>
      <c r="F9" s="7">
        <v>1862020093.3499999</v>
      </c>
      <c r="H9" s="56"/>
      <c r="I9" s="56"/>
    </row>
    <row r="10" spans="2:9" ht="12.95" customHeight="1" x14ac:dyDescent="0.2">
      <c r="B10" s="19">
        <v>44317</v>
      </c>
      <c r="C10" s="7">
        <v>876470639.24999976</v>
      </c>
      <c r="D10" s="7">
        <v>1005871836.5399998</v>
      </c>
      <c r="E10" s="7">
        <v>192072303.57999998</v>
      </c>
      <c r="F10" s="7">
        <v>2074414779.3699996</v>
      </c>
      <c r="H10" s="56"/>
      <c r="I10" s="56"/>
    </row>
    <row r="11" spans="2:9" ht="12.95" customHeight="1" x14ac:dyDescent="0.2">
      <c r="B11" s="19">
        <v>44348</v>
      </c>
      <c r="C11" s="7">
        <v>919560268.40000033</v>
      </c>
      <c r="D11" s="7">
        <v>1007923132.8900001</v>
      </c>
      <c r="E11" s="7">
        <v>202114712.59</v>
      </c>
      <c r="F11" s="7">
        <v>2129598113.8800004</v>
      </c>
      <c r="H11" s="56"/>
      <c r="I11" s="56"/>
    </row>
    <row r="12" spans="2:9" ht="12.95" customHeight="1" x14ac:dyDescent="0.2">
      <c r="B12" s="19">
        <v>44378</v>
      </c>
      <c r="C12" s="57">
        <v>931089792.94999969</v>
      </c>
      <c r="D12" s="57">
        <v>1063146802.5300002</v>
      </c>
      <c r="E12" s="57">
        <v>238576210.38</v>
      </c>
      <c r="F12" s="7">
        <v>2232812805.8600001</v>
      </c>
      <c r="H12" s="56"/>
      <c r="I12" s="56"/>
    </row>
    <row r="13" spans="2:9" ht="12.95" customHeight="1" x14ac:dyDescent="0.2">
      <c r="B13" s="19">
        <v>44409</v>
      </c>
      <c r="C13" s="7">
        <v>898891887.72999942</v>
      </c>
      <c r="D13" s="7">
        <v>1010353622.7399999</v>
      </c>
      <c r="E13" s="7">
        <v>240430138.96000004</v>
      </c>
      <c r="F13" s="7">
        <v>2149675649.4299994</v>
      </c>
      <c r="H13" s="56"/>
      <c r="I13" s="56"/>
    </row>
    <row r="14" spans="2:9" ht="12.95" customHeight="1" x14ac:dyDescent="0.2">
      <c r="B14" s="19">
        <v>44440</v>
      </c>
      <c r="C14" s="7">
        <v>885244467.62999988</v>
      </c>
      <c r="D14" s="7">
        <v>995964159.70000005</v>
      </c>
      <c r="E14" s="7">
        <v>234129319.28999999</v>
      </c>
      <c r="F14" s="7">
        <v>2115337946.6199999</v>
      </c>
      <c r="H14" s="56"/>
      <c r="I14" s="56"/>
    </row>
    <row r="15" spans="2:9" ht="12.95" customHeight="1" x14ac:dyDescent="0.2">
      <c r="B15" s="19">
        <v>44470</v>
      </c>
      <c r="C15" s="57">
        <v>923813580.96999967</v>
      </c>
      <c r="D15" s="57">
        <v>990870723.71000016</v>
      </c>
      <c r="E15" s="7">
        <v>217107194.74000001</v>
      </c>
      <c r="F15" s="7">
        <v>2131791499.4199998</v>
      </c>
    </row>
    <row r="16" spans="2:9" ht="12.95" customHeight="1" x14ac:dyDescent="0.2">
      <c r="B16" s="19">
        <v>44501</v>
      </c>
      <c r="C16" s="7">
        <v>897054113.72999954</v>
      </c>
      <c r="D16" s="7">
        <v>946630321.55999994</v>
      </c>
      <c r="E16" s="7">
        <v>203781351.30000001</v>
      </c>
      <c r="F16" s="7">
        <v>2047465786.5899994</v>
      </c>
    </row>
    <row r="17" spans="2:6" ht="12.95" customHeight="1" x14ac:dyDescent="0.2">
      <c r="B17" s="40">
        <v>44531</v>
      </c>
      <c r="C17" s="32">
        <v>1004657636.4699992</v>
      </c>
      <c r="D17" s="32">
        <v>1066252068.74</v>
      </c>
      <c r="E17" s="32">
        <v>216592048.55999994</v>
      </c>
      <c r="F17" s="7">
        <v>2287501753.769999</v>
      </c>
    </row>
    <row r="18" spans="2:6" ht="12.95" customHeight="1" x14ac:dyDescent="0.2">
      <c r="B18" s="19" t="s">
        <v>200</v>
      </c>
      <c r="C18" s="7">
        <v>800765298.1900003</v>
      </c>
      <c r="D18" s="7">
        <v>860521161.17000008</v>
      </c>
      <c r="E18" s="7">
        <v>188453357.75999999</v>
      </c>
      <c r="F18" s="7">
        <v>1849739817.1200004</v>
      </c>
    </row>
    <row r="19" spans="2:6" ht="12.95" customHeight="1" x14ac:dyDescent="0.2">
      <c r="B19" s="19" t="s">
        <v>201</v>
      </c>
      <c r="C19" s="7">
        <v>797156766.10000038</v>
      </c>
      <c r="D19" s="7">
        <v>897729929.12000012</v>
      </c>
      <c r="E19" s="7">
        <v>198503373.20000002</v>
      </c>
      <c r="F19" s="7">
        <v>1893390068.4200006</v>
      </c>
    </row>
    <row r="20" spans="2:6" ht="12.95" customHeight="1" x14ac:dyDescent="0.2">
      <c r="B20" s="19" t="s">
        <v>202</v>
      </c>
      <c r="C20" s="57">
        <v>937817184.01999974</v>
      </c>
      <c r="D20" s="57">
        <v>1005802471.7499998</v>
      </c>
      <c r="E20" s="57">
        <v>226137701.55000001</v>
      </c>
      <c r="F20" s="7">
        <v>2169757357.3199997</v>
      </c>
    </row>
    <row r="21" spans="2:6" ht="12.95" customHeight="1" x14ac:dyDescent="0.2">
      <c r="B21" s="95" t="s">
        <v>203</v>
      </c>
      <c r="C21" s="7">
        <v>952347898.51999998</v>
      </c>
      <c r="D21" s="7">
        <v>996153811.73999989</v>
      </c>
      <c r="E21" s="7">
        <v>222332836.28999996</v>
      </c>
      <c r="F21" s="7">
        <v>2170834546.5499997</v>
      </c>
    </row>
    <row r="22" spans="2:6" ht="12.95" customHeight="1" x14ac:dyDescent="0.2">
      <c r="B22" s="19" t="s">
        <v>204</v>
      </c>
      <c r="C22" s="7">
        <v>1059467680.14</v>
      </c>
      <c r="D22" s="7">
        <v>1079595616.5599997</v>
      </c>
      <c r="E22" s="7">
        <v>244023425.30000001</v>
      </c>
      <c r="F22" s="7">
        <v>2383086722</v>
      </c>
    </row>
    <row r="23" spans="2:6" ht="12.95" customHeight="1" x14ac:dyDescent="0.2">
      <c r="B23" s="19" t="s">
        <v>205</v>
      </c>
      <c r="C23" s="7">
        <v>1088546064.4299991</v>
      </c>
      <c r="D23" s="7">
        <v>1059984455.8499998</v>
      </c>
      <c r="E23" s="7">
        <v>255993695.73999998</v>
      </c>
      <c r="F23" s="7">
        <v>2404524216.019999</v>
      </c>
    </row>
    <row r="24" spans="2:6" ht="12.95" customHeight="1" x14ac:dyDescent="0.2">
      <c r="B24" s="19" t="s">
        <v>206</v>
      </c>
      <c r="C24" s="7">
        <v>1136329395.3100002</v>
      </c>
      <c r="D24" s="7">
        <v>1091393194.9000003</v>
      </c>
      <c r="E24" s="7">
        <v>286042429.93000001</v>
      </c>
      <c r="F24" s="7">
        <v>2513765020.1400003</v>
      </c>
    </row>
    <row r="25" spans="2:6" ht="12.95" customHeight="1" x14ac:dyDescent="0.2">
      <c r="B25" s="19" t="s">
        <v>207</v>
      </c>
      <c r="C25" s="7">
        <v>1091359515.8399997</v>
      </c>
      <c r="D25" s="7">
        <v>1044950927.1799999</v>
      </c>
      <c r="E25" s="7">
        <v>287715872.35000002</v>
      </c>
      <c r="F25" s="7">
        <v>2424026315.3699999</v>
      </c>
    </row>
    <row r="26" spans="2:6" ht="12.95" customHeight="1" x14ac:dyDescent="0.2">
      <c r="B26" s="19" t="s">
        <v>208</v>
      </c>
      <c r="C26" s="7">
        <v>1094636437.5500004</v>
      </c>
      <c r="D26" s="7">
        <v>1022115079.3599999</v>
      </c>
      <c r="E26" s="7">
        <v>275784663.22999996</v>
      </c>
      <c r="F26" s="7">
        <v>2392536180.1400003</v>
      </c>
    </row>
    <row r="27" spans="2:6" ht="12.95" customHeight="1" x14ac:dyDescent="0.2">
      <c r="B27" s="19" t="s">
        <v>209</v>
      </c>
      <c r="C27" s="7">
        <v>1133505412.2999997</v>
      </c>
      <c r="D27" s="7">
        <v>1044353482.6199995</v>
      </c>
      <c r="E27" s="7">
        <v>268619106.03999996</v>
      </c>
      <c r="F27" s="7">
        <v>2446478000.9599991</v>
      </c>
    </row>
    <row r="28" spans="2:6" ht="12.95" customHeight="1" x14ac:dyDescent="0.2">
      <c r="B28" s="19" t="s">
        <v>210</v>
      </c>
      <c r="C28" s="7">
        <v>1120152109.8499999</v>
      </c>
      <c r="D28" s="7">
        <v>964820023.49000037</v>
      </c>
      <c r="E28" s="7">
        <v>252089103.56</v>
      </c>
      <c r="F28" s="7">
        <v>2337061236.9000001</v>
      </c>
    </row>
    <row r="29" spans="2:6" ht="12.95" customHeight="1" x14ac:dyDescent="0.2">
      <c r="B29" s="95" t="s">
        <v>211</v>
      </c>
      <c r="C29" s="32">
        <v>1208128171.7599998</v>
      </c>
      <c r="D29" s="32">
        <v>959817918.99000013</v>
      </c>
      <c r="E29" s="32">
        <v>345976247.76999998</v>
      </c>
      <c r="F29" s="32">
        <v>2513922338.52</v>
      </c>
    </row>
    <row r="30" spans="2:6" ht="12.95" customHeight="1" x14ac:dyDescent="0.2">
      <c r="B30" s="19">
        <v>44927</v>
      </c>
      <c r="C30" s="7">
        <v>977551989</v>
      </c>
      <c r="D30" s="7">
        <v>797999586</v>
      </c>
      <c r="E30" s="7">
        <v>178593205</v>
      </c>
      <c r="F30" s="7">
        <v>1954144780</v>
      </c>
    </row>
    <row r="31" spans="2:6" ht="12.95" customHeight="1" x14ac:dyDescent="0.2">
      <c r="B31" s="19">
        <v>44958</v>
      </c>
      <c r="C31" s="7">
        <v>1014583661</v>
      </c>
      <c r="D31" s="7">
        <v>854336471</v>
      </c>
      <c r="E31" s="7">
        <v>220189968</v>
      </c>
      <c r="F31" s="7">
        <v>2089110100</v>
      </c>
    </row>
    <row r="32" spans="2:6" ht="12.95" customHeight="1" x14ac:dyDescent="0.2">
      <c r="B32" s="19">
        <v>44986</v>
      </c>
      <c r="C32" s="57">
        <v>1189534213</v>
      </c>
      <c r="D32" s="57">
        <v>996226711</v>
      </c>
      <c r="E32" s="57">
        <v>261489453</v>
      </c>
      <c r="F32" s="57">
        <v>2447250377</v>
      </c>
    </row>
    <row r="33" spans="2:6" ht="12.95" customHeight="1" x14ac:dyDescent="0.2">
      <c r="B33" s="95">
        <v>45017</v>
      </c>
      <c r="C33" s="7">
        <v>1194043004</v>
      </c>
      <c r="D33" s="7">
        <v>1018566208</v>
      </c>
      <c r="E33" s="7">
        <v>257404751</v>
      </c>
      <c r="F33" s="7">
        <v>2470013963</v>
      </c>
    </row>
    <row r="34" spans="2:6" ht="12.95" customHeight="1" x14ac:dyDescent="0.2">
      <c r="B34" s="19">
        <v>45047</v>
      </c>
      <c r="C34" s="7">
        <v>1278451723</v>
      </c>
      <c r="D34" s="7">
        <v>1089645499</v>
      </c>
      <c r="E34" s="7">
        <v>291317480</v>
      </c>
      <c r="F34" s="7">
        <v>2659414702</v>
      </c>
    </row>
    <row r="35" spans="2:6" ht="12.95" customHeight="1" x14ac:dyDescent="0.2">
      <c r="B35" s="19">
        <v>45078</v>
      </c>
      <c r="C35" s="57">
        <v>1299458159</v>
      </c>
      <c r="D35" s="57">
        <v>1091933695</v>
      </c>
      <c r="E35" s="57">
        <v>308031903</v>
      </c>
      <c r="F35" s="57">
        <v>2699423757</v>
      </c>
    </row>
    <row r="36" spans="2:6" ht="12.95" customHeight="1" x14ac:dyDescent="0.2">
      <c r="B36" s="19">
        <v>45108</v>
      </c>
      <c r="C36" s="7">
        <v>1334623330</v>
      </c>
      <c r="D36" s="7">
        <v>1113370000</v>
      </c>
      <c r="E36" s="7">
        <v>344639291</v>
      </c>
      <c r="F36" s="7">
        <v>2792632621</v>
      </c>
    </row>
    <row r="37" spans="2:6" ht="12.95" customHeight="1" x14ac:dyDescent="0.2">
      <c r="B37" s="19">
        <v>45139</v>
      </c>
      <c r="C37" s="7">
        <v>1310439741</v>
      </c>
      <c r="D37" s="7">
        <v>1093313847</v>
      </c>
      <c r="E37" s="7">
        <v>340245129</v>
      </c>
      <c r="F37" s="7">
        <v>2743998717</v>
      </c>
    </row>
    <row r="38" spans="2:6" ht="12.95" customHeight="1" x14ac:dyDescent="0.2">
      <c r="B38" s="95">
        <v>45170</v>
      </c>
      <c r="C38" s="7">
        <v>1308563860</v>
      </c>
      <c r="D38" s="7">
        <v>1114040475</v>
      </c>
      <c r="E38" s="7">
        <v>328299552</v>
      </c>
      <c r="F38" s="7">
        <v>2750903887</v>
      </c>
    </row>
    <row r="39" spans="2:6" ht="12.95" customHeight="1" x14ac:dyDescent="0.2">
      <c r="B39" s="19">
        <v>45200</v>
      </c>
      <c r="C39" s="7">
        <v>1343714827</v>
      </c>
      <c r="D39" s="7">
        <v>1144556565</v>
      </c>
      <c r="E39" s="7">
        <v>322345935</v>
      </c>
      <c r="F39" s="7">
        <v>2810617327</v>
      </c>
    </row>
    <row r="40" spans="2:6" ht="12.95" customHeight="1" x14ac:dyDescent="0.2">
      <c r="B40" s="19">
        <v>45231</v>
      </c>
      <c r="C40" s="7">
        <v>1336396532</v>
      </c>
      <c r="D40" s="7">
        <v>1072236370</v>
      </c>
      <c r="E40" s="7">
        <v>290668168.64999998</v>
      </c>
      <c r="F40" s="7">
        <v>2699301070.6500001</v>
      </c>
    </row>
    <row r="41" spans="2:6" ht="12.95" customHeight="1" x14ac:dyDescent="0.2">
      <c r="B41" s="95">
        <v>45261</v>
      </c>
      <c r="C41" s="32">
        <v>1464735301</v>
      </c>
      <c r="D41" s="32">
        <v>1224269534</v>
      </c>
      <c r="E41" s="32">
        <v>302635763</v>
      </c>
      <c r="F41" s="32">
        <v>2991640598</v>
      </c>
    </row>
    <row r="42" spans="2:6" ht="12.95" customHeight="1" x14ac:dyDescent="0.2">
      <c r="B42" s="95">
        <v>45292</v>
      </c>
      <c r="C42" s="32">
        <v>1188154513</v>
      </c>
      <c r="D42" s="32">
        <v>1008136019</v>
      </c>
      <c r="E42" s="32">
        <v>270098154</v>
      </c>
      <c r="F42" s="32">
        <v>2466388686</v>
      </c>
    </row>
    <row r="43" spans="2:6" ht="12.95" customHeight="1" x14ac:dyDescent="0.2">
      <c r="B43" s="95">
        <v>45323</v>
      </c>
      <c r="C43" s="32">
        <v>1215167692</v>
      </c>
      <c r="D43" s="32">
        <v>1051353537</v>
      </c>
      <c r="E43" s="32">
        <v>284436843</v>
      </c>
      <c r="F43" s="32">
        <v>2550958072</v>
      </c>
    </row>
    <row r="44" spans="2:6" ht="12.95" customHeight="1" x14ac:dyDescent="0.2">
      <c r="B44" s="95">
        <v>45352</v>
      </c>
      <c r="C44" s="32">
        <v>1385216528</v>
      </c>
      <c r="D44" s="32">
        <v>1151268347</v>
      </c>
      <c r="E44" s="32">
        <v>308837973</v>
      </c>
      <c r="F44" s="32">
        <v>2845322848</v>
      </c>
    </row>
    <row r="45" spans="2:6" ht="12.95" customHeight="1" x14ac:dyDescent="0.2">
      <c r="B45" s="95">
        <v>45383</v>
      </c>
      <c r="C45" s="32">
        <v>1349847240.21</v>
      </c>
      <c r="D45" s="32">
        <v>1153616888</v>
      </c>
      <c r="E45" s="32">
        <v>319152911</v>
      </c>
      <c r="F45" s="32">
        <v>2822617039.21</v>
      </c>
    </row>
    <row r="46" spans="2:6" ht="12.95" customHeight="1" x14ac:dyDescent="0.2">
      <c r="B46" s="95">
        <v>45413</v>
      </c>
      <c r="C46" s="32">
        <v>1474149417.21</v>
      </c>
      <c r="D46" s="32">
        <v>1253566523</v>
      </c>
      <c r="E46" s="32">
        <v>345049330</v>
      </c>
      <c r="F46" s="32">
        <v>3072765270.21</v>
      </c>
    </row>
    <row r="47" spans="2:6" ht="12.95" customHeight="1" x14ac:dyDescent="0.2">
      <c r="B47" s="95">
        <v>45444</v>
      </c>
      <c r="C47" s="32">
        <v>1473543577</v>
      </c>
      <c r="D47" s="32">
        <v>1204392617</v>
      </c>
      <c r="E47" s="32">
        <v>348910472</v>
      </c>
      <c r="F47" s="32">
        <v>3026846666</v>
      </c>
    </row>
    <row r="48" spans="2:6" ht="12.95" customHeight="1" x14ac:dyDescent="0.2">
      <c r="B48" s="95">
        <v>45474</v>
      </c>
      <c r="C48" s="32">
        <v>1553502013.51</v>
      </c>
      <c r="D48" s="32">
        <v>1264912475</v>
      </c>
      <c r="E48" s="32">
        <v>408263739</v>
      </c>
      <c r="F48" s="32">
        <v>3226678227.5100002</v>
      </c>
    </row>
    <row r="49" spans="2:7" ht="12.95" customHeight="1" x14ac:dyDescent="0.2">
      <c r="B49" s="95">
        <v>45505</v>
      </c>
      <c r="C49" s="32">
        <v>1477815036.4000001</v>
      </c>
      <c r="D49" s="32">
        <v>1207508505</v>
      </c>
      <c r="E49" s="32">
        <v>376164270</v>
      </c>
      <c r="F49" s="32">
        <v>3061487811.4000001</v>
      </c>
    </row>
    <row r="50" spans="2:7" ht="12.95" customHeight="1" x14ac:dyDescent="0.2">
      <c r="B50" s="95">
        <v>45536</v>
      </c>
      <c r="C50" s="32">
        <v>1477298746</v>
      </c>
      <c r="D50" s="32">
        <v>1199068733</v>
      </c>
      <c r="E50" s="32">
        <v>370933168</v>
      </c>
      <c r="F50" s="32">
        <v>3047300647</v>
      </c>
    </row>
    <row r="51" spans="2:7" ht="12.95" customHeight="1" x14ac:dyDescent="0.2">
      <c r="B51" s="95">
        <v>45566</v>
      </c>
      <c r="C51" s="32">
        <v>1523842487.6600001</v>
      </c>
      <c r="D51" s="32">
        <v>1271478798</v>
      </c>
      <c r="E51" s="32">
        <v>367944521</v>
      </c>
      <c r="F51" s="32">
        <v>3163265806.6599998</v>
      </c>
    </row>
    <row r="52" spans="2:7" ht="12.95" customHeight="1" x14ac:dyDescent="0.2">
      <c r="B52" s="95">
        <v>45597</v>
      </c>
      <c r="C52" s="32">
        <v>1505265344.1800001</v>
      </c>
      <c r="D52" s="32">
        <v>1184386298</v>
      </c>
      <c r="E52" s="32">
        <v>326859771</v>
      </c>
      <c r="F52" s="32">
        <v>3016511413.1800003</v>
      </c>
    </row>
    <row r="53" spans="2:7" ht="12.95" customHeight="1" x14ac:dyDescent="0.2">
      <c r="B53" s="95">
        <v>45627</v>
      </c>
      <c r="C53" s="32">
        <v>1645411806.51</v>
      </c>
      <c r="D53" s="32">
        <v>1336918043</v>
      </c>
      <c r="E53" s="32">
        <v>349871610</v>
      </c>
      <c r="F53" s="32">
        <v>3332201459.5100002</v>
      </c>
    </row>
    <row r="54" spans="2:7" s="150" customFormat="1" ht="12.95" customHeight="1" x14ac:dyDescent="0.2">
      <c r="B54" s="95">
        <v>45658</v>
      </c>
      <c r="C54" s="32">
        <v>1331648410.8800001</v>
      </c>
      <c r="D54" s="32">
        <v>1102019497</v>
      </c>
      <c r="E54" s="32">
        <v>309222318</v>
      </c>
      <c r="F54" s="32">
        <v>2742890225.8800001</v>
      </c>
      <c r="G54" s="113"/>
    </row>
    <row r="55" spans="2:7" s="150" customFormat="1" ht="12.95" customHeight="1" x14ac:dyDescent="0.2">
      <c r="B55" s="95">
        <v>45689</v>
      </c>
      <c r="C55" s="32">
        <v>1280902817.25</v>
      </c>
      <c r="D55" s="32">
        <v>1100888216</v>
      </c>
      <c r="E55" s="32">
        <v>306140074</v>
      </c>
      <c r="F55" s="32">
        <v>2687931107.25</v>
      </c>
      <c r="G55" s="113"/>
    </row>
    <row r="56" spans="2:7" s="150" customFormat="1" ht="12.95" customHeight="1" x14ac:dyDescent="0.2">
      <c r="B56" s="95">
        <v>45717</v>
      </c>
      <c r="C56" s="32">
        <v>1444407789.1800001</v>
      </c>
      <c r="D56" s="32">
        <v>1222176116</v>
      </c>
      <c r="E56" s="32">
        <v>351802050</v>
      </c>
      <c r="F56" s="32">
        <v>3018385955.1800003</v>
      </c>
      <c r="G56" s="113"/>
    </row>
    <row r="57" spans="2:7" s="150" customFormat="1" ht="12.95" customHeight="1" x14ac:dyDescent="0.2">
      <c r="B57" s="95">
        <v>45748</v>
      </c>
      <c r="C57" s="32">
        <v>1497559104.51</v>
      </c>
      <c r="D57" s="32">
        <v>1290271771</v>
      </c>
      <c r="E57" s="32">
        <v>360818673</v>
      </c>
      <c r="F57" s="32">
        <v>3148649548.5100002</v>
      </c>
      <c r="G57" s="113"/>
    </row>
    <row r="58" spans="2:7" s="150" customFormat="1" ht="12.95" customHeight="1" x14ac:dyDescent="0.2">
      <c r="B58" s="95">
        <v>45778</v>
      </c>
      <c r="C58" s="32">
        <v>1577472252.8800001</v>
      </c>
      <c r="D58" s="32">
        <v>1370960802</v>
      </c>
      <c r="E58" s="32">
        <v>380263161</v>
      </c>
      <c r="F58" s="32">
        <v>3328696215.8800001</v>
      </c>
      <c r="G58" s="113"/>
    </row>
    <row r="59" spans="2:7" s="150" customFormat="1" ht="12.95" customHeight="1" x14ac:dyDescent="0.2">
      <c r="B59" s="95">
        <v>45809</v>
      </c>
      <c r="C59" s="32">
        <v>1607572117.3399999</v>
      </c>
      <c r="D59" s="32">
        <v>1335634762</v>
      </c>
      <c r="E59" s="32">
        <v>409941715</v>
      </c>
      <c r="F59" s="32">
        <v>3353148594.3400002</v>
      </c>
      <c r="G59" s="113"/>
    </row>
    <row r="60" spans="2:7" s="150" customFormat="1" ht="12.95" customHeight="1" x14ac:dyDescent="0.2">
      <c r="B60" s="95">
        <v>45839</v>
      </c>
      <c r="C60" s="32">
        <v>1661566361.6799998</v>
      </c>
      <c r="D60" s="32">
        <v>1361566759</v>
      </c>
      <c r="E60" s="32">
        <v>457388111</v>
      </c>
      <c r="F60" s="32">
        <v>3480521231.6799998</v>
      </c>
      <c r="G60" s="113"/>
    </row>
    <row r="61" spans="2:7" s="150" customFormat="1" ht="12.95" customHeight="1" x14ac:dyDescent="0.2">
      <c r="B61" s="95">
        <v>45870</v>
      </c>
      <c r="C61" s="32">
        <v>1584878666.3399999</v>
      </c>
      <c r="D61" s="32">
        <v>1297511960</v>
      </c>
      <c r="E61" s="32">
        <v>426752036</v>
      </c>
      <c r="F61" s="32">
        <v>3309142662.3400002</v>
      </c>
      <c r="G61" s="113"/>
    </row>
    <row r="62" spans="2:7" s="150" customFormat="1" ht="12.95" customHeight="1" x14ac:dyDescent="0.2">
      <c r="B62" s="95">
        <v>45901</v>
      </c>
      <c r="C62" s="32">
        <v>1578786473.52</v>
      </c>
      <c r="D62" s="32">
        <v>1329478936</v>
      </c>
      <c r="E62" s="32">
        <v>438376196</v>
      </c>
      <c r="F62" s="32">
        <v>3346641605.52</v>
      </c>
      <c r="G62" s="113"/>
    </row>
    <row r="63" spans="2:7" s="150" customFormat="1" ht="12.95" customHeight="1" x14ac:dyDescent="0.2">
      <c r="B63" s="95">
        <v>45931</v>
      </c>
      <c r="C63" s="32">
        <v>1637923114.4099998</v>
      </c>
      <c r="D63" s="32">
        <v>1372356450</v>
      </c>
      <c r="E63" s="32">
        <v>414473103</v>
      </c>
      <c r="F63" s="32">
        <v>3424752667.4099998</v>
      </c>
      <c r="G63" s="113"/>
    </row>
    <row r="64" spans="2:7" s="150" customFormat="1" ht="12.95" customHeight="1" x14ac:dyDescent="0.2">
      <c r="B64" s="95">
        <v>45962</v>
      </c>
      <c r="C64" s="32">
        <v>1586950631.0999999</v>
      </c>
      <c r="D64" s="32">
        <v>1240402219</v>
      </c>
      <c r="E64" s="32">
        <v>362930482</v>
      </c>
      <c r="F64" s="32">
        <v>3190283332.0999999</v>
      </c>
      <c r="G64" s="113"/>
    </row>
    <row r="65" spans="2:14" s="150" customFormat="1" ht="12.95" customHeight="1" x14ac:dyDescent="0.2">
      <c r="B65" s="117">
        <v>45992</v>
      </c>
      <c r="C65" s="24">
        <v>1768250867.04</v>
      </c>
      <c r="D65" s="24">
        <v>1454158011</v>
      </c>
      <c r="E65" s="24">
        <v>399297540</v>
      </c>
      <c r="F65" s="24">
        <v>3621706418.04</v>
      </c>
      <c r="I65" s="7"/>
      <c r="J65" s="7"/>
      <c r="K65" s="7"/>
      <c r="L65" s="7"/>
      <c r="M65" s="7"/>
      <c r="N65" s="7"/>
    </row>
    <row r="66" spans="2:14" ht="12.95" customHeight="1" x14ac:dyDescent="0.2">
      <c r="B66" s="131"/>
      <c r="C66" s="7"/>
      <c r="D66" s="7"/>
      <c r="E66" s="7"/>
      <c r="F66" s="7"/>
      <c r="G66" s="122"/>
      <c r="H66" s="122"/>
      <c r="I66" s="122"/>
    </row>
    <row r="67" spans="2:14" ht="12.95" customHeight="1" x14ac:dyDescent="0.2">
      <c r="B67" s="131" t="s">
        <v>273</v>
      </c>
      <c r="C67" s="131"/>
      <c r="D67" s="131"/>
      <c r="E67" s="131"/>
      <c r="F67" s="131"/>
    </row>
    <row r="68" spans="2:14" ht="12.95" customHeight="1" x14ac:dyDescent="0.2">
      <c r="B68" s="131" t="s">
        <v>2</v>
      </c>
      <c r="C68" s="122"/>
      <c r="D68" s="131"/>
      <c r="E68" s="131"/>
      <c r="F68" s="131"/>
    </row>
    <row r="69" spans="2:14" ht="12.95" customHeight="1" x14ac:dyDescent="0.2">
      <c r="C69" s="47"/>
      <c r="D69" s="47"/>
      <c r="E69" s="47"/>
    </row>
    <row r="70" spans="2:14" ht="12.95" customHeight="1" x14ac:dyDescent="0.2">
      <c r="C70" s="7"/>
      <c r="D70" s="7"/>
      <c r="E70" s="7"/>
      <c r="F70" s="7"/>
    </row>
    <row r="71" spans="2:14" ht="12.95" customHeight="1" x14ac:dyDescent="0.2">
      <c r="C71" s="47"/>
      <c r="D71" s="47"/>
      <c r="E71" s="150"/>
    </row>
    <row r="72" spans="2:14" ht="12.95" customHeight="1" x14ac:dyDescent="0.2">
      <c r="E72" s="47"/>
    </row>
    <row r="74" spans="2:14" ht="12.95" customHeight="1" x14ac:dyDescent="0.2">
      <c r="C74" s="7"/>
      <c r="D74" s="7"/>
      <c r="E74" s="7"/>
      <c r="F74" s="7"/>
    </row>
    <row r="75" spans="2:14" ht="12.95" customHeight="1" x14ac:dyDescent="0.2">
      <c r="D75" s="147"/>
      <c r="E75" s="147"/>
      <c r="F75" s="147"/>
    </row>
    <row r="77" spans="2:14" ht="12.95" customHeight="1" x14ac:dyDescent="0.2">
      <c r="C77" s="50"/>
      <c r="D77" s="50"/>
      <c r="E77" s="50"/>
    </row>
  </sheetData>
  <pageMargins left="0.25" right="0.25" top="0.75" bottom="0.75" header="0.3" footer="0.3"/>
  <pageSetup paperSize="9" scale="6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2:H67"/>
  <sheetViews>
    <sheetView showGridLines="0" zoomScaleNormal="100" workbookViewId="0">
      <selection activeCell="D32" sqref="D32"/>
    </sheetView>
  </sheetViews>
  <sheetFormatPr defaultColWidth="19.33203125" defaultRowHeight="12.95" customHeight="1" x14ac:dyDescent="0.2"/>
  <cols>
    <col min="1" max="1" width="2.83203125" style="66" customWidth="1"/>
    <col min="2" max="2" width="12.6640625" style="66" customWidth="1"/>
    <col min="3" max="7" width="17.5" style="66" customWidth="1"/>
    <col min="8" max="8" width="15.5" style="66" customWidth="1"/>
    <col min="9" max="16384" width="19.33203125" style="66"/>
  </cols>
  <sheetData>
    <row r="2" spans="2:8" ht="15.75" x14ac:dyDescent="0.25">
      <c r="B2" s="39" t="s">
        <v>385</v>
      </c>
    </row>
    <row r="5" spans="2:8" ht="30.75" customHeight="1" x14ac:dyDescent="0.2">
      <c r="B5" s="64" t="s">
        <v>1</v>
      </c>
      <c r="C5" s="65" t="s">
        <v>138</v>
      </c>
      <c r="D5" s="65" t="s">
        <v>131</v>
      </c>
      <c r="E5" s="65" t="s">
        <v>132</v>
      </c>
      <c r="F5" s="65" t="s">
        <v>133</v>
      </c>
      <c r="G5" s="65" t="s">
        <v>139</v>
      </c>
      <c r="H5" s="65" t="s">
        <v>140</v>
      </c>
    </row>
    <row r="6" spans="2:8" ht="12.95" customHeight="1" x14ac:dyDescent="0.2">
      <c r="B6" s="95">
        <v>45658</v>
      </c>
      <c r="C6" s="7">
        <v>47636516</v>
      </c>
      <c r="D6" s="7">
        <v>1221774701</v>
      </c>
      <c r="E6" s="7">
        <v>1585914</v>
      </c>
      <c r="F6" s="7">
        <v>109873676</v>
      </c>
      <c r="G6" s="7">
        <v>49222430</v>
      </c>
      <c r="H6" s="7">
        <v>1331648377</v>
      </c>
    </row>
    <row r="7" spans="2:8" ht="12.95" customHeight="1" x14ac:dyDescent="0.2">
      <c r="B7" s="95">
        <v>45689</v>
      </c>
      <c r="C7" s="7">
        <v>45733226</v>
      </c>
      <c r="D7" s="7">
        <v>1168304607</v>
      </c>
      <c r="E7" s="7">
        <v>1611002</v>
      </c>
      <c r="F7" s="7">
        <v>112598207</v>
      </c>
      <c r="G7" s="7">
        <v>47344228</v>
      </c>
      <c r="H7" s="7">
        <v>1280902814</v>
      </c>
    </row>
    <row r="8" spans="2:8" ht="12.95" customHeight="1" x14ac:dyDescent="0.2">
      <c r="B8" s="95">
        <v>45717</v>
      </c>
      <c r="C8" s="7">
        <v>51602140</v>
      </c>
      <c r="D8" s="7">
        <v>1319922177</v>
      </c>
      <c r="E8" s="7">
        <v>1770036</v>
      </c>
      <c r="F8" s="7">
        <v>124485592</v>
      </c>
      <c r="G8" s="7">
        <v>53372176</v>
      </c>
      <c r="H8" s="7">
        <v>1444407769</v>
      </c>
    </row>
    <row r="9" spans="2:8" ht="12.95" customHeight="1" x14ac:dyDescent="0.2">
      <c r="B9" s="95">
        <v>45748</v>
      </c>
      <c r="C9" s="7">
        <v>51906663</v>
      </c>
      <c r="D9" s="7">
        <v>1363745283</v>
      </c>
      <c r="E9" s="7">
        <v>1842540</v>
      </c>
      <c r="F9" s="7">
        <v>133813726</v>
      </c>
      <c r="G9" s="7">
        <v>53749203</v>
      </c>
      <c r="H9" s="7">
        <v>1497559009</v>
      </c>
    </row>
    <row r="10" spans="2:8" ht="12.95" customHeight="1" x14ac:dyDescent="0.2">
      <c r="B10" s="95">
        <v>45778</v>
      </c>
      <c r="C10" s="7">
        <v>54470411</v>
      </c>
      <c r="D10" s="7">
        <v>1428565534</v>
      </c>
      <c r="E10" s="7">
        <v>1983750</v>
      </c>
      <c r="F10" s="7">
        <v>148906707</v>
      </c>
      <c r="G10" s="7">
        <v>56454161</v>
      </c>
      <c r="H10" s="7">
        <v>1577472241</v>
      </c>
    </row>
    <row r="11" spans="2:8" ht="12.95" customHeight="1" x14ac:dyDescent="0.2">
      <c r="B11" s="95">
        <v>45809</v>
      </c>
      <c r="C11" s="7">
        <v>54301589</v>
      </c>
      <c r="D11" s="7">
        <v>1450258998</v>
      </c>
      <c r="E11" s="7">
        <v>1999583</v>
      </c>
      <c r="F11" s="7">
        <v>157313036</v>
      </c>
      <c r="G11" s="7">
        <v>56301172</v>
      </c>
      <c r="H11" s="7">
        <v>1607572034</v>
      </c>
    </row>
    <row r="12" spans="2:8" ht="12.95" customHeight="1" x14ac:dyDescent="0.2">
      <c r="B12" s="95">
        <v>45839</v>
      </c>
      <c r="C12" s="7">
        <v>55798801</v>
      </c>
      <c r="D12" s="7">
        <v>1495347269</v>
      </c>
      <c r="E12" s="7">
        <v>2089020</v>
      </c>
      <c r="F12" s="7">
        <v>166218871</v>
      </c>
      <c r="G12" s="7">
        <v>57887821</v>
      </c>
      <c r="H12" s="7">
        <v>1661566140</v>
      </c>
    </row>
    <row r="13" spans="2:8" ht="12.95" customHeight="1" x14ac:dyDescent="0.2">
      <c r="B13" s="95">
        <v>45870</v>
      </c>
      <c r="C13" s="7">
        <v>52594640</v>
      </c>
      <c r="D13" s="7">
        <v>1436147162</v>
      </c>
      <c r="E13" s="7">
        <v>1813226</v>
      </c>
      <c r="F13" s="7">
        <v>148730731</v>
      </c>
      <c r="G13" s="7">
        <v>54407866</v>
      </c>
      <c r="H13" s="7">
        <v>1584877893</v>
      </c>
    </row>
    <row r="14" spans="2:8" ht="12.95" customHeight="1" x14ac:dyDescent="0.2">
      <c r="B14" s="95">
        <v>45901</v>
      </c>
      <c r="C14" s="7">
        <v>54025873</v>
      </c>
      <c r="D14" s="7">
        <v>1430479000</v>
      </c>
      <c r="E14" s="7">
        <v>1962829</v>
      </c>
      <c r="F14" s="7">
        <v>148306151</v>
      </c>
      <c r="G14" s="7">
        <v>55988702</v>
      </c>
      <c r="H14" s="7">
        <v>1578785151</v>
      </c>
    </row>
    <row r="15" spans="2:8" ht="12.95" customHeight="1" x14ac:dyDescent="0.2">
      <c r="B15" s="95">
        <v>45931</v>
      </c>
      <c r="C15" s="7">
        <v>56505016</v>
      </c>
      <c r="D15" s="7">
        <v>1492615443</v>
      </c>
      <c r="E15" s="7">
        <v>1988778</v>
      </c>
      <c r="F15" s="7">
        <v>145307495</v>
      </c>
      <c r="G15" s="7">
        <v>58493794</v>
      </c>
      <c r="H15" s="7">
        <v>1637922938</v>
      </c>
    </row>
    <row r="16" spans="2:8" ht="12.95" customHeight="1" x14ac:dyDescent="0.2">
      <c r="B16" s="95">
        <v>45962</v>
      </c>
      <c r="C16" s="7">
        <v>52163157</v>
      </c>
      <c r="D16" s="7">
        <v>1456237312</v>
      </c>
      <c r="E16" s="7">
        <v>1742937</v>
      </c>
      <c r="F16" s="7">
        <v>130713239</v>
      </c>
      <c r="G16" s="7">
        <v>53906094</v>
      </c>
      <c r="H16" s="7">
        <v>1586950551</v>
      </c>
    </row>
    <row r="17" spans="2:8" ht="12.95" customHeight="1" x14ac:dyDescent="0.2">
      <c r="B17" s="117">
        <v>45992</v>
      </c>
      <c r="C17" s="24">
        <v>57194980</v>
      </c>
      <c r="D17" s="24">
        <v>1627707454</v>
      </c>
      <c r="E17" s="24">
        <v>1810739</v>
      </c>
      <c r="F17" s="24">
        <v>140543350</v>
      </c>
      <c r="G17" s="24">
        <v>59005719</v>
      </c>
      <c r="H17" s="24">
        <v>1768250804</v>
      </c>
    </row>
    <row r="18" spans="2:8" ht="12.95" customHeight="1" x14ac:dyDescent="0.2">
      <c r="B18" s="102" t="s">
        <v>125</v>
      </c>
      <c r="C18" s="61">
        <f>SUM(C6:C17)</f>
        <v>633933012</v>
      </c>
      <c r="D18" s="63">
        <f t="shared" ref="D18:G18" si="0">SUM(D6:D17)</f>
        <v>16891104940</v>
      </c>
      <c r="E18" s="63">
        <f t="shared" si="0"/>
        <v>22200354</v>
      </c>
      <c r="F18" s="61">
        <f t="shared" si="0"/>
        <v>1666810781</v>
      </c>
      <c r="G18" s="61">
        <f t="shared" si="0"/>
        <v>656133366</v>
      </c>
      <c r="H18" s="61">
        <f>SUM(H6:H17)</f>
        <v>18557915721</v>
      </c>
    </row>
    <row r="19" spans="2:8" ht="12.95" customHeight="1" x14ac:dyDescent="0.2">
      <c r="C19" s="26"/>
      <c r="D19" s="26"/>
      <c r="E19" s="26"/>
      <c r="F19" s="26"/>
    </row>
    <row r="20" spans="2:8" ht="12.95" customHeight="1" x14ac:dyDescent="0.2">
      <c r="B20" s="66" t="s">
        <v>144</v>
      </c>
    </row>
    <row r="21" spans="2:8" ht="12.95" customHeight="1" x14ac:dyDescent="0.2">
      <c r="B21" s="66" t="s">
        <v>2</v>
      </c>
      <c r="D21" s="150"/>
    </row>
    <row r="22" spans="2:8" ht="12.95" customHeight="1" x14ac:dyDescent="0.2">
      <c r="C22" s="26"/>
      <c r="D22" s="26"/>
      <c r="E22" s="26"/>
      <c r="F22" s="26"/>
    </row>
    <row r="23" spans="2:8" ht="12.95" customHeight="1" x14ac:dyDescent="0.2">
      <c r="C23" s="47"/>
      <c r="D23" s="50"/>
      <c r="E23" s="50"/>
      <c r="F23" s="50"/>
    </row>
    <row r="24" spans="2:8" ht="12.95" customHeight="1" x14ac:dyDescent="0.2">
      <c r="C24" s="122"/>
      <c r="F24" s="122"/>
    </row>
    <row r="26" spans="2:8" ht="12.95" customHeight="1" x14ac:dyDescent="0.2">
      <c r="C26" s="50"/>
      <c r="D26" s="50"/>
      <c r="E26" s="50"/>
      <c r="F26" s="50"/>
    </row>
    <row r="29" spans="2:8" ht="12.95" customHeight="1" x14ac:dyDescent="0.2">
      <c r="G29" s="112"/>
    </row>
    <row r="30" spans="2:8" ht="12.95" customHeight="1" x14ac:dyDescent="0.2">
      <c r="D30" s="47"/>
      <c r="F30" s="47"/>
    </row>
    <row r="31" spans="2:8" ht="12.95" customHeight="1" x14ac:dyDescent="0.2">
      <c r="D31" s="47"/>
      <c r="F31" s="47"/>
    </row>
    <row r="32" spans="2:8" ht="12.95" customHeight="1" x14ac:dyDescent="0.2">
      <c r="D32" s="47"/>
      <c r="E32" s="100"/>
      <c r="F32" s="47"/>
      <c r="G32" s="100"/>
    </row>
    <row r="66" spans="3:6" ht="12.95" customHeight="1" x14ac:dyDescent="0.2">
      <c r="C66" s="68"/>
      <c r="D66" s="68"/>
      <c r="E66" s="68"/>
      <c r="F66" s="68"/>
    </row>
    <row r="67" spans="3:6" ht="12.95" customHeight="1" x14ac:dyDescent="0.2">
      <c r="C67" s="68"/>
      <c r="D67" s="68"/>
      <c r="E67" s="68"/>
      <c r="F67" s="68"/>
    </row>
  </sheetData>
  <pageMargins left="0.25" right="0.25" top="0.75" bottom="0.75" header="0.3" footer="0.3"/>
  <pageSetup paperSize="9" scale="71" fitToHeight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B2:H67"/>
  <sheetViews>
    <sheetView showGridLines="0" zoomScaleNormal="100" workbookViewId="0">
      <selection activeCell="B6" sqref="B6:B17"/>
    </sheetView>
  </sheetViews>
  <sheetFormatPr defaultColWidth="19.33203125" defaultRowHeight="12.95" customHeight="1" x14ac:dyDescent="0.2"/>
  <cols>
    <col min="1" max="1" width="2.83203125" style="66" customWidth="1"/>
    <col min="2" max="2" width="19.33203125" style="66"/>
    <col min="3" max="3" width="17.6640625" style="66" customWidth="1"/>
    <col min="4" max="8" width="18.5" style="66" customWidth="1"/>
    <col min="9" max="16384" width="19.33203125" style="66"/>
  </cols>
  <sheetData>
    <row r="2" spans="2:8" ht="15.75" x14ac:dyDescent="0.25">
      <c r="B2" s="39" t="s">
        <v>386</v>
      </c>
    </row>
    <row r="5" spans="2:8" ht="30.75" customHeight="1" x14ac:dyDescent="0.2">
      <c r="B5" s="64" t="s">
        <v>1</v>
      </c>
      <c r="C5" s="130" t="s">
        <v>130</v>
      </c>
      <c r="D5" s="130" t="s">
        <v>131</v>
      </c>
      <c r="E5" s="130" t="s">
        <v>132</v>
      </c>
      <c r="F5" s="130" t="s">
        <v>133</v>
      </c>
      <c r="G5" s="130" t="s">
        <v>139</v>
      </c>
      <c r="H5" s="130" t="s">
        <v>140</v>
      </c>
    </row>
    <row r="6" spans="2:8" ht="12.95" customHeight="1" x14ac:dyDescent="0.2">
      <c r="B6" s="95">
        <v>45658</v>
      </c>
      <c r="C6" s="7">
        <v>6682614</v>
      </c>
      <c r="D6" s="7">
        <v>1028183990</v>
      </c>
      <c r="E6" s="7">
        <v>253068</v>
      </c>
      <c r="F6" s="7">
        <v>73835507</v>
      </c>
      <c r="G6" s="7">
        <v>6935682</v>
      </c>
      <c r="H6" s="7">
        <v>1102019497</v>
      </c>
    </row>
    <row r="7" spans="2:8" ht="12.95" customHeight="1" x14ac:dyDescent="0.2">
      <c r="B7" s="95">
        <v>45689</v>
      </c>
      <c r="C7" s="7">
        <v>6619598</v>
      </c>
      <c r="D7" s="7">
        <v>1027746653</v>
      </c>
      <c r="E7" s="7">
        <v>250622</v>
      </c>
      <c r="F7" s="7">
        <v>73141563</v>
      </c>
      <c r="G7" s="7">
        <v>6870220</v>
      </c>
      <c r="H7" s="7">
        <v>1100888216</v>
      </c>
    </row>
    <row r="8" spans="2:8" ht="12.95" customHeight="1" x14ac:dyDescent="0.2">
      <c r="B8" s="95">
        <v>45717</v>
      </c>
      <c r="C8" s="7">
        <v>7368394</v>
      </c>
      <c r="D8" s="7">
        <v>1138176514</v>
      </c>
      <c r="E8" s="7">
        <v>285991</v>
      </c>
      <c r="F8" s="7">
        <v>83999602</v>
      </c>
      <c r="G8" s="7">
        <v>7654385</v>
      </c>
      <c r="H8" s="7">
        <v>1222176116</v>
      </c>
    </row>
    <row r="9" spans="2:8" ht="12.95" customHeight="1" x14ac:dyDescent="0.2">
      <c r="B9" s="95">
        <v>45748</v>
      </c>
      <c r="C9" s="7">
        <v>7561771</v>
      </c>
      <c r="D9" s="7">
        <v>1202975888</v>
      </c>
      <c r="E9" s="7">
        <v>288079</v>
      </c>
      <c r="F9" s="7">
        <v>87295883</v>
      </c>
      <c r="G9" s="7">
        <v>7849850</v>
      </c>
      <c r="H9" s="7">
        <v>1290271771</v>
      </c>
    </row>
    <row r="10" spans="2:8" ht="12.95" customHeight="1" x14ac:dyDescent="0.2">
      <c r="B10" s="95">
        <v>45778</v>
      </c>
      <c r="C10" s="7">
        <v>7808704</v>
      </c>
      <c r="D10" s="7">
        <v>1277854025</v>
      </c>
      <c r="E10" s="7">
        <v>305636</v>
      </c>
      <c r="F10" s="7">
        <v>93106777</v>
      </c>
      <c r="G10" s="7">
        <v>8114340</v>
      </c>
      <c r="H10" s="7">
        <v>1370960802</v>
      </c>
    </row>
    <row r="11" spans="2:8" ht="12.95" customHeight="1" x14ac:dyDescent="0.2">
      <c r="B11" s="95">
        <v>45809</v>
      </c>
      <c r="C11" s="7">
        <v>7473915</v>
      </c>
      <c r="D11" s="7">
        <v>1242093005</v>
      </c>
      <c r="E11" s="7">
        <v>297780</v>
      </c>
      <c r="F11" s="7">
        <v>93541757</v>
      </c>
      <c r="G11" s="7">
        <v>7771695</v>
      </c>
      <c r="H11" s="7">
        <v>1335634762</v>
      </c>
    </row>
    <row r="12" spans="2:8" ht="12.95" customHeight="1" x14ac:dyDescent="0.2">
      <c r="B12" s="95">
        <v>45839</v>
      </c>
      <c r="C12" s="7">
        <v>7407945</v>
      </c>
      <c r="D12" s="7">
        <v>1261842505</v>
      </c>
      <c r="E12" s="7">
        <v>305510</v>
      </c>
      <c r="F12" s="7">
        <v>99724254</v>
      </c>
      <c r="G12" s="7">
        <v>7713455</v>
      </c>
      <c r="H12" s="7">
        <v>1361566759</v>
      </c>
    </row>
    <row r="13" spans="2:8" ht="12.95" customHeight="1" x14ac:dyDescent="0.2">
      <c r="B13" s="95">
        <v>45870</v>
      </c>
      <c r="C13" s="7">
        <v>7068938</v>
      </c>
      <c r="D13" s="7">
        <v>1206387153</v>
      </c>
      <c r="E13" s="7">
        <v>281966</v>
      </c>
      <c r="F13" s="7">
        <v>91124807</v>
      </c>
      <c r="G13" s="7">
        <v>7350904</v>
      </c>
      <c r="H13" s="7">
        <v>1297511960</v>
      </c>
    </row>
    <row r="14" spans="2:8" ht="12.95" customHeight="1" x14ac:dyDescent="0.2">
      <c r="B14" s="95">
        <v>45901</v>
      </c>
      <c r="C14" s="7">
        <v>7253350</v>
      </c>
      <c r="D14" s="7">
        <v>1233881222</v>
      </c>
      <c r="E14" s="7">
        <v>295933</v>
      </c>
      <c r="F14" s="7">
        <v>95597714</v>
      </c>
      <c r="G14" s="7">
        <v>7549283</v>
      </c>
      <c r="H14" s="7">
        <v>1329478936</v>
      </c>
    </row>
    <row r="15" spans="2:8" ht="12.95" customHeight="1" x14ac:dyDescent="0.2">
      <c r="B15" s="95">
        <v>45931</v>
      </c>
      <c r="C15" s="7">
        <v>7514360</v>
      </c>
      <c r="D15" s="7">
        <v>1273324537</v>
      </c>
      <c r="E15" s="7">
        <v>307736</v>
      </c>
      <c r="F15" s="7">
        <v>99031913</v>
      </c>
      <c r="G15" s="7">
        <v>7822096</v>
      </c>
      <c r="H15" s="7">
        <v>1372356450</v>
      </c>
    </row>
    <row r="16" spans="2:8" ht="12.95" customHeight="1" x14ac:dyDescent="0.2">
      <c r="B16" s="95">
        <v>45962</v>
      </c>
      <c r="C16" s="7">
        <v>6754417</v>
      </c>
      <c r="D16" s="7">
        <v>1151838817</v>
      </c>
      <c r="E16" s="7">
        <v>279003</v>
      </c>
      <c r="F16" s="7">
        <v>88563402</v>
      </c>
      <c r="G16" s="7">
        <v>7033420</v>
      </c>
      <c r="H16" s="7">
        <v>1240402219</v>
      </c>
    </row>
    <row r="17" spans="2:8" ht="12.95" customHeight="1" x14ac:dyDescent="0.2">
      <c r="B17" s="117">
        <v>45992</v>
      </c>
      <c r="C17" s="24">
        <v>7670587</v>
      </c>
      <c r="D17" s="24">
        <v>1352282550</v>
      </c>
      <c r="E17" s="24">
        <v>303275</v>
      </c>
      <c r="F17" s="24">
        <v>101875461</v>
      </c>
      <c r="G17" s="24">
        <v>7973862</v>
      </c>
      <c r="H17" s="24">
        <v>1454158011</v>
      </c>
    </row>
    <row r="18" spans="2:8" ht="12.95" customHeight="1" x14ac:dyDescent="0.2">
      <c r="B18" s="138" t="s">
        <v>125</v>
      </c>
      <c r="C18" s="139">
        <f t="shared" ref="C18:H18" si="0">SUM(C6:C17)</f>
        <v>87184593</v>
      </c>
      <c r="D18" s="140">
        <f t="shared" si="0"/>
        <v>14396586859</v>
      </c>
      <c r="E18" s="140">
        <f t="shared" si="0"/>
        <v>3454599</v>
      </c>
      <c r="F18" s="139">
        <f t="shared" si="0"/>
        <v>1080838640</v>
      </c>
      <c r="G18" s="139">
        <f t="shared" si="0"/>
        <v>90639192</v>
      </c>
      <c r="H18" s="139">
        <f t="shared" si="0"/>
        <v>15477425499</v>
      </c>
    </row>
    <row r="19" spans="2:8" ht="12.95" customHeight="1" x14ac:dyDescent="0.2">
      <c r="C19" s="26"/>
      <c r="D19" s="26"/>
      <c r="E19" s="26"/>
      <c r="F19" s="26"/>
    </row>
    <row r="20" spans="2:8" ht="12.95" customHeight="1" x14ac:dyDescent="0.2">
      <c r="B20" s="66" t="s">
        <v>145</v>
      </c>
    </row>
    <row r="21" spans="2:8" ht="12.95" customHeight="1" x14ac:dyDescent="0.2">
      <c r="B21" s="66" t="s">
        <v>2</v>
      </c>
    </row>
    <row r="22" spans="2:8" ht="12.95" customHeight="1" x14ac:dyDescent="0.2">
      <c r="C22" s="26"/>
      <c r="D22" s="26"/>
      <c r="E22" s="26"/>
      <c r="F22" s="26"/>
    </row>
    <row r="23" spans="2:8" ht="12.95" customHeight="1" x14ac:dyDescent="0.2">
      <c r="C23" s="47"/>
      <c r="D23" s="47"/>
      <c r="E23" s="47"/>
      <c r="F23" s="47"/>
      <c r="G23" s="44"/>
      <c r="H23" s="44"/>
    </row>
    <row r="24" spans="2:8" ht="12.95" customHeight="1" x14ac:dyDescent="0.2">
      <c r="C24" s="47"/>
      <c r="D24" s="47"/>
    </row>
    <row r="25" spans="2:8" ht="12.95" customHeight="1" x14ac:dyDescent="0.2">
      <c r="D25" s="122"/>
    </row>
    <row r="26" spans="2:8" ht="12.95" customHeight="1" x14ac:dyDescent="0.2">
      <c r="C26" s="26"/>
      <c r="D26" s="47"/>
    </row>
    <row r="28" spans="2:8" ht="12.95" customHeight="1" x14ac:dyDescent="0.2">
      <c r="D28" s="100"/>
      <c r="E28" s="100"/>
      <c r="F28" s="100"/>
      <c r="G28" s="100"/>
    </row>
    <row r="29" spans="2:8" ht="12.95" customHeight="1" x14ac:dyDescent="0.2">
      <c r="D29" s="100"/>
      <c r="E29" s="100"/>
      <c r="F29" s="100"/>
      <c r="G29" s="100"/>
    </row>
    <row r="30" spans="2:8" ht="12.95" customHeight="1" x14ac:dyDescent="0.2">
      <c r="D30" s="47"/>
      <c r="E30" s="100"/>
      <c r="F30" s="47"/>
      <c r="G30" s="100"/>
    </row>
    <row r="31" spans="2:8" ht="12.95" customHeight="1" x14ac:dyDescent="0.2">
      <c r="D31" s="47"/>
      <c r="E31" s="100"/>
      <c r="F31" s="47"/>
      <c r="G31" s="100"/>
    </row>
    <row r="32" spans="2:8" ht="12.95" customHeight="1" x14ac:dyDescent="0.2">
      <c r="D32" s="47"/>
      <c r="E32" s="100"/>
      <c r="F32" s="47"/>
      <c r="G32" s="100"/>
    </row>
    <row r="33" spans="4:7" ht="12.95" customHeight="1" x14ac:dyDescent="0.2">
      <c r="D33" s="100"/>
      <c r="E33" s="100"/>
      <c r="F33" s="100"/>
      <c r="G33" s="100"/>
    </row>
    <row r="66" spans="3:6" ht="12.95" customHeight="1" x14ac:dyDescent="0.2">
      <c r="C66" s="68"/>
      <c r="D66" s="68"/>
      <c r="E66" s="68"/>
      <c r="F66" s="68"/>
    </row>
    <row r="67" spans="3:6" ht="12.95" customHeight="1" x14ac:dyDescent="0.2">
      <c r="C67" s="68"/>
      <c r="D67" s="68"/>
      <c r="E67" s="68"/>
      <c r="F67" s="68"/>
    </row>
  </sheetData>
  <pageMargins left="0.25" right="0.25" top="0.75" bottom="0.75" header="0.3" footer="0.3"/>
  <pageSetup paperSize="9" scale="72" fitToHeight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B2:H67"/>
  <sheetViews>
    <sheetView showGridLines="0" zoomScale="115" zoomScaleNormal="115" workbookViewId="0">
      <selection activeCell="D28" sqref="D28"/>
    </sheetView>
  </sheetViews>
  <sheetFormatPr defaultColWidth="19.33203125" defaultRowHeight="12.95" customHeight="1" x14ac:dyDescent="0.2"/>
  <cols>
    <col min="1" max="1" width="2.83203125" style="66" customWidth="1"/>
    <col min="2" max="2" width="15.83203125" style="66" customWidth="1"/>
    <col min="3" max="8" width="18.6640625" style="66" customWidth="1"/>
    <col min="9" max="16384" width="19.33203125" style="66"/>
  </cols>
  <sheetData>
    <row r="2" spans="2:8" ht="15.75" x14ac:dyDescent="0.25">
      <c r="B2" s="39" t="s">
        <v>387</v>
      </c>
    </row>
    <row r="4" spans="2:8" ht="9" customHeight="1" x14ac:dyDescent="0.2"/>
    <row r="5" spans="2:8" ht="36.75" customHeight="1" x14ac:dyDescent="0.2">
      <c r="B5" s="64" t="s">
        <v>1</v>
      </c>
      <c r="C5" s="65" t="s">
        <v>138</v>
      </c>
      <c r="D5" s="65" t="s">
        <v>131</v>
      </c>
      <c r="E5" s="65" t="s">
        <v>132</v>
      </c>
      <c r="F5" s="65" t="s">
        <v>133</v>
      </c>
      <c r="G5" s="65" t="s">
        <v>134</v>
      </c>
      <c r="H5" s="65" t="s">
        <v>135</v>
      </c>
    </row>
    <row r="6" spans="2:8" ht="12.95" customHeight="1" x14ac:dyDescent="0.2">
      <c r="B6" s="95">
        <v>45658</v>
      </c>
      <c r="C6" s="7">
        <v>420824</v>
      </c>
      <c r="D6" s="7">
        <v>168972969</v>
      </c>
      <c r="E6" s="7">
        <v>157310</v>
      </c>
      <c r="F6" s="7">
        <v>140249349</v>
      </c>
      <c r="G6" s="7">
        <v>578134</v>
      </c>
      <c r="H6" s="7">
        <v>309222318</v>
      </c>
    </row>
    <row r="7" spans="2:8" ht="12.95" customHeight="1" x14ac:dyDescent="0.2">
      <c r="B7" s="95">
        <v>45689</v>
      </c>
      <c r="C7" s="7">
        <v>398344</v>
      </c>
      <c r="D7" s="7">
        <v>163303969</v>
      </c>
      <c r="E7" s="7">
        <v>159447</v>
      </c>
      <c r="F7" s="7">
        <v>142836105</v>
      </c>
      <c r="G7" s="7">
        <v>557791</v>
      </c>
      <c r="H7" s="7">
        <v>306140074</v>
      </c>
    </row>
    <row r="8" spans="2:8" ht="12.95" customHeight="1" x14ac:dyDescent="0.2">
      <c r="B8" s="95">
        <v>45717</v>
      </c>
      <c r="C8" s="7">
        <v>451432</v>
      </c>
      <c r="D8" s="7">
        <v>183072698</v>
      </c>
      <c r="E8" s="7">
        <v>180665</v>
      </c>
      <c r="F8" s="7">
        <v>168729352</v>
      </c>
      <c r="G8" s="7">
        <v>632097</v>
      </c>
      <c r="H8" s="7">
        <v>351802050</v>
      </c>
    </row>
    <row r="9" spans="2:8" ht="12.95" customHeight="1" x14ac:dyDescent="0.2">
      <c r="B9" s="95">
        <v>45748</v>
      </c>
      <c r="C9" s="7">
        <v>445288</v>
      </c>
      <c r="D9" s="7">
        <v>181486303</v>
      </c>
      <c r="E9" s="7">
        <v>182335</v>
      </c>
      <c r="F9" s="7">
        <v>179332370</v>
      </c>
      <c r="G9" s="7">
        <v>627623</v>
      </c>
      <c r="H9" s="7">
        <v>360818673</v>
      </c>
    </row>
    <row r="10" spans="2:8" ht="12.95" customHeight="1" x14ac:dyDescent="0.2">
      <c r="B10" s="95">
        <v>45778</v>
      </c>
      <c r="C10" s="7">
        <v>444623</v>
      </c>
      <c r="D10" s="7">
        <v>187764011</v>
      </c>
      <c r="E10" s="7">
        <v>188049</v>
      </c>
      <c r="F10" s="7">
        <v>192499150</v>
      </c>
      <c r="G10" s="7">
        <v>632672</v>
      </c>
      <c r="H10" s="7">
        <v>380263161</v>
      </c>
    </row>
    <row r="11" spans="2:8" ht="12.95" customHeight="1" x14ac:dyDescent="0.2">
      <c r="B11" s="95">
        <v>45809</v>
      </c>
      <c r="C11" s="7">
        <v>437948</v>
      </c>
      <c r="D11" s="7">
        <v>193795611</v>
      </c>
      <c r="E11" s="7">
        <v>198581</v>
      </c>
      <c r="F11" s="7">
        <v>216146104</v>
      </c>
      <c r="G11" s="7">
        <v>636529</v>
      </c>
      <c r="H11" s="7">
        <v>409941715</v>
      </c>
    </row>
    <row r="12" spans="2:8" ht="12.95" customHeight="1" x14ac:dyDescent="0.2">
      <c r="B12" s="95">
        <v>45839</v>
      </c>
      <c r="C12" s="7">
        <v>473209</v>
      </c>
      <c r="D12" s="7">
        <v>217254445</v>
      </c>
      <c r="E12" s="7">
        <v>215700</v>
      </c>
      <c r="F12" s="7">
        <v>240133666</v>
      </c>
      <c r="G12" s="7">
        <v>688909</v>
      </c>
      <c r="H12" s="7">
        <v>457388111</v>
      </c>
    </row>
    <row r="13" spans="2:8" ht="12.95" customHeight="1" x14ac:dyDescent="0.2">
      <c r="B13" s="95">
        <v>45870</v>
      </c>
      <c r="C13" s="7">
        <v>433900</v>
      </c>
      <c r="D13" s="7">
        <v>198593184</v>
      </c>
      <c r="E13" s="7">
        <v>192758</v>
      </c>
      <c r="F13" s="7">
        <v>228158852</v>
      </c>
      <c r="G13" s="7">
        <v>626658</v>
      </c>
      <c r="H13" s="7">
        <v>426752036</v>
      </c>
    </row>
    <row r="14" spans="2:8" ht="12.95" customHeight="1" x14ac:dyDescent="0.2">
      <c r="B14" s="95">
        <v>45901</v>
      </c>
      <c r="C14" s="7">
        <v>472495</v>
      </c>
      <c r="D14" s="7">
        <v>214437983</v>
      </c>
      <c r="E14" s="7">
        <v>203827</v>
      </c>
      <c r="F14" s="7">
        <v>223938213</v>
      </c>
      <c r="G14" s="7">
        <v>676322</v>
      </c>
      <c r="H14" s="7">
        <v>438376196</v>
      </c>
    </row>
    <row r="15" spans="2:8" ht="12.95" customHeight="1" x14ac:dyDescent="0.2">
      <c r="B15" s="95">
        <v>45931</v>
      </c>
      <c r="C15" s="7">
        <v>476265</v>
      </c>
      <c r="D15" s="7">
        <v>209189514</v>
      </c>
      <c r="E15" s="7">
        <v>195146</v>
      </c>
      <c r="F15" s="7">
        <v>205283589</v>
      </c>
      <c r="G15" s="7">
        <v>671411</v>
      </c>
      <c r="H15" s="7">
        <v>414473103</v>
      </c>
    </row>
    <row r="16" spans="2:8" ht="12.95" customHeight="1" x14ac:dyDescent="0.2">
      <c r="B16" s="95">
        <v>45962</v>
      </c>
      <c r="C16" s="7">
        <v>439400</v>
      </c>
      <c r="D16" s="7">
        <v>189192832</v>
      </c>
      <c r="E16" s="7">
        <v>166588</v>
      </c>
      <c r="F16" s="7">
        <v>173737650</v>
      </c>
      <c r="G16" s="7">
        <v>605988</v>
      </c>
      <c r="H16" s="7">
        <v>362930482</v>
      </c>
    </row>
    <row r="17" spans="2:8" ht="12.95" customHeight="1" x14ac:dyDescent="0.2">
      <c r="B17" s="117">
        <v>45992</v>
      </c>
      <c r="C17" s="24">
        <v>444967</v>
      </c>
      <c r="D17" s="24">
        <v>198025293</v>
      </c>
      <c r="E17" s="24">
        <v>187273</v>
      </c>
      <c r="F17" s="24">
        <v>201272247</v>
      </c>
      <c r="G17" s="24">
        <v>632240</v>
      </c>
      <c r="H17" s="24">
        <v>399297540</v>
      </c>
    </row>
    <row r="18" spans="2:8" ht="12.95" customHeight="1" x14ac:dyDescent="0.2">
      <c r="B18" s="102" t="s">
        <v>125</v>
      </c>
      <c r="C18" s="61">
        <f t="shared" ref="C18:H18" si="0">SUM(C6:C17)</f>
        <v>5338695</v>
      </c>
      <c r="D18" s="63">
        <f t="shared" si="0"/>
        <v>2305088812</v>
      </c>
      <c r="E18" s="63">
        <f t="shared" si="0"/>
        <v>2227679</v>
      </c>
      <c r="F18" s="61">
        <f t="shared" si="0"/>
        <v>2312316647</v>
      </c>
      <c r="G18" s="61">
        <f t="shared" si="0"/>
        <v>7566374</v>
      </c>
      <c r="H18" s="61">
        <f t="shared" si="0"/>
        <v>4617405459</v>
      </c>
    </row>
    <row r="19" spans="2:8" ht="12.95" customHeight="1" x14ac:dyDescent="0.2">
      <c r="C19" s="26"/>
      <c r="D19" s="26"/>
      <c r="E19" s="26"/>
      <c r="F19" s="26"/>
    </row>
    <row r="20" spans="2:8" ht="12.95" customHeight="1" x14ac:dyDescent="0.2">
      <c r="B20" s="77" t="s">
        <v>146</v>
      </c>
    </row>
    <row r="21" spans="2:8" ht="12.95" customHeight="1" x14ac:dyDescent="0.2">
      <c r="B21" s="77" t="s">
        <v>2</v>
      </c>
    </row>
    <row r="22" spans="2:8" ht="12.95" customHeight="1" x14ac:dyDescent="0.2">
      <c r="C22" s="47"/>
      <c r="D22" s="146"/>
      <c r="E22" s="146"/>
      <c r="F22" s="146"/>
      <c r="G22" s="12"/>
      <c r="H22" s="44"/>
    </row>
    <row r="23" spans="2:8" ht="12.95" customHeight="1" x14ac:dyDescent="0.2">
      <c r="C23" s="47"/>
      <c r="D23" s="47"/>
      <c r="E23" s="47"/>
      <c r="F23" s="47"/>
    </row>
    <row r="24" spans="2:8" ht="12.95" customHeight="1" x14ac:dyDescent="0.2">
      <c r="C24" s="47"/>
      <c r="D24" s="26"/>
    </row>
    <row r="25" spans="2:8" ht="12.95" customHeight="1" x14ac:dyDescent="0.2">
      <c r="C25" s="122"/>
    </row>
    <row r="26" spans="2:8" ht="12.95" customHeight="1" x14ac:dyDescent="0.2">
      <c r="C26" s="26"/>
      <c r="D26" s="26"/>
    </row>
    <row r="66" spans="3:6" ht="12.95" customHeight="1" x14ac:dyDescent="0.2">
      <c r="C66" s="68"/>
      <c r="D66" s="68"/>
      <c r="E66" s="68"/>
      <c r="F66" s="68"/>
    </row>
    <row r="67" spans="3:6" ht="12.95" customHeight="1" x14ac:dyDescent="0.2">
      <c r="C67" s="68"/>
      <c r="D67" s="68"/>
      <c r="E67" s="68"/>
      <c r="F67" s="68"/>
    </row>
  </sheetData>
  <pageMargins left="0.25" right="0.25" top="0.75" bottom="0.75" header="0.3" footer="0.3"/>
  <pageSetup paperSize="9" scale="73" fitToHeight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B2:H66"/>
  <sheetViews>
    <sheetView showGridLines="0" zoomScale="145" zoomScaleNormal="145" workbookViewId="0">
      <selection activeCell="G25" sqref="G25"/>
    </sheetView>
  </sheetViews>
  <sheetFormatPr defaultRowHeight="12.95" customHeight="1" x14ac:dyDescent="0.2"/>
  <cols>
    <col min="1" max="1" width="2.83203125" customWidth="1"/>
    <col min="2" max="2" width="16" customWidth="1"/>
    <col min="3" max="5" width="16.6640625" customWidth="1"/>
    <col min="6" max="6" width="18" customWidth="1"/>
    <col min="7" max="7" width="14.5" customWidth="1"/>
  </cols>
  <sheetData>
    <row r="2" spans="2:8" ht="15.75" x14ac:dyDescent="0.25">
      <c r="B2" s="1" t="s">
        <v>388</v>
      </c>
    </row>
    <row r="5" spans="2:8" ht="22.5" x14ac:dyDescent="0.2">
      <c r="B5" s="9" t="s">
        <v>1</v>
      </c>
      <c r="C5" s="3" t="s">
        <v>51</v>
      </c>
      <c r="D5" s="3" t="s">
        <v>52</v>
      </c>
      <c r="E5" s="3" t="s">
        <v>53</v>
      </c>
      <c r="F5" s="3" t="s">
        <v>9</v>
      </c>
      <c r="G5" s="76" t="s">
        <v>0</v>
      </c>
    </row>
    <row r="6" spans="2:8" ht="12.95" customHeight="1" x14ac:dyDescent="0.2">
      <c r="B6" s="19">
        <v>45658</v>
      </c>
      <c r="C6" s="7">
        <v>157788</v>
      </c>
      <c r="D6" s="7">
        <v>3939923</v>
      </c>
      <c r="E6" s="7">
        <v>415664</v>
      </c>
      <c r="F6" s="7">
        <v>6139</v>
      </c>
      <c r="G6" s="7">
        <v>4519514</v>
      </c>
    </row>
    <row r="7" spans="2:8" ht="12.95" customHeight="1" x14ac:dyDescent="0.2">
      <c r="B7" s="19">
        <v>45689</v>
      </c>
      <c r="C7" s="7">
        <v>133236</v>
      </c>
      <c r="D7" s="7">
        <v>3594307</v>
      </c>
      <c r="E7" s="7">
        <v>429154</v>
      </c>
      <c r="F7" s="7">
        <v>5798</v>
      </c>
      <c r="G7" s="7">
        <v>4162495</v>
      </c>
      <c r="H7" s="7"/>
    </row>
    <row r="8" spans="2:8" ht="12.95" customHeight="1" x14ac:dyDescent="0.2">
      <c r="B8" s="19">
        <v>45717</v>
      </c>
      <c r="C8" s="7">
        <v>163162</v>
      </c>
      <c r="D8" s="7">
        <v>4559934</v>
      </c>
      <c r="E8" s="7">
        <v>469723</v>
      </c>
      <c r="F8" s="7">
        <v>6848</v>
      </c>
      <c r="G8" s="7">
        <v>5199667</v>
      </c>
      <c r="H8" s="7"/>
    </row>
    <row r="9" spans="2:8" ht="12.95" customHeight="1" x14ac:dyDescent="0.2">
      <c r="B9" s="19">
        <v>45748</v>
      </c>
      <c r="C9" s="7">
        <v>271356</v>
      </c>
      <c r="D9" s="7">
        <v>7734591</v>
      </c>
      <c r="E9" s="7">
        <v>555847</v>
      </c>
      <c r="F9" s="7">
        <v>8539</v>
      </c>
      <c r="G9" s="7">
        <v>8570333</v>
      </c>
    </row>
    <row r="10" spans="2:8" ht="12.95" customHeight="1" x14ac:dyDescent="0.2">
      <c r="B10" s="19">
        <v>45778</v>
      </c>
      <c r="C10" s="7">
        <v>388089</v>
      </c>
      <c r="D10" s="7">
        <v>10482415</v>
      </c>
      <c r="E10" s="7">
        <v>562694</v>
      </c>
      <c r="F10" s="7">
        <v>8655</v>
      </c>
      <c r="G10" s="7">
        <v>11441853</v>
      </c>
    </row>
    <row r="11" spans="2:8" ht="12.95" customHeight="1" x14ac:dyDescent="0.2">
      <c r="B11" s="19">
        <v>45809</v>
      </c>
      <c r="C11" s="7">
        <v>641149</v>
      </c>
      <c r="D11" s="7">
        <v>17174850</v>
      </c>
      <c r="E11" s="7">
        <v>731077</v>
      </c>
      <c r="F11" s="7">
        <v>10989</v>
      </c>
      <c r="G11" s="7">
        <v>18558065</v>
      </c>
    </row>
    <row r="12" spans="2:8" ht="12.95" customHeight="1" x14ac:dyDescent="0.2">
      <c r="B12" s="19">
        <v>45839</v>
      </c>
      <c r="C12" s="7">
        <v>965755</v>
      </c>
      <c r="D12" s="7">
        <v>26997491</v>
      </c>
      <c r="E12" s="7">
        <v>1086097</v>
      </c>
      <c r="F12" s="7">
        <v>15421</v>
      </c>
      <c r="G12" s="7">
        <v>29064764</v>
      </c>
    </row>
    <row r="13" spans="2:8" ht="12.95" customHeight="1" x14ac:dyDescent="0.2">
      <c r="B13" s="19">
        <v>45870</v>
      </c>
      <c r="C13" s="7">
        <v>1054563</v>
      </c>
      <c r="D13" s="7">
        <v>28491522</v>
      </c>
      <c r="E13" s="7">
        <v>1119452</v>
      </c>
      <c r="F13" s="7">
        <v>15363</v>
      </c>
      <c r="G13" s="7">
        <v>30680900</v>
      </c>
    </row>
    <row r="14" spans="2:8" ht="12.95" customHeight="1" x14ac:dyDescent="0.2">
      <c r="B14" s="19">
        <v>45901</v>
      </c>
      <c r="C14" s="7">
        <v>570855</v>
      </c>
      <c r="D14" s="7">
        <v>17368811</v>
      </c>
      <c r="E14" s="7">
        <v>817062</v>
      </c>
      <c r="F14" s="7">
        <v>12002</v>
      </c>
      <c r="G14" s="7">
        <v>18768730</v>
      </c>
    </row>
    <row r="15" spans="2:8" ht="12.95" customHeight="1" x14ac:dyDescent="0.2">
      <c r="B15" s="19">
        <v>45931</v>
      </c>
      <c r="C15" s="7">
        <v>283307</v>
      </c>
      <c r="D15" s="7">
        <v>10250035</v>
      </c>
      <c r="E15" s="7">
        <v>649805</v>
      </c>
      <c r="F15" s="7">
        <v>8840</v>
      </c>
      <c r="G15" s="7">
        <v>11191987</v>
      </c>
    </row>
    <row r="16" spans="2:8" ht="12.95" customHeight="1" x14ac:dyDescent="0.2">
      <c r="B16" s="19">
        <v>45962</v>
      </c>
      <c r="C16" s="7">
        <v>156950</v>
      </c>
      <c r="D16" s="7">
        <v>6691535</v>
      </c>
      <c r="E16" s="7">
        <v>594258</v>
      </c>
      <c r="F16" s="7">
        <v>6236</v>
      </c>
      <c r="G16" s="7">
        <v>7448979</v>
      </c>
    </row>
    <row r="17" spans="2:7" ht="12.95" customHeight="1" x14ac:dyDescent="0.2">
      <c r="B17" s="117">
        <v>45992</v>
      </c>
      <c r="C17" s="8">
        <v>190383</v>
      </c>
      <c r="D17" s="8">
        <v>7104135</v>
      </c>
      <c r="E17" s="8">
        <v>666104</v>
      </c>
      <c r="F17" s="8">
        <v>6814</v>
      </c>
      <c r="G17" s="8">
        <v>7967436</v>
      </c>
    </row>
    <row r="18" spans="2:7" s="2" customFormat="1" ht="12.95" customHeight="1" x14ac:dyDescent="0.2">
      <c r="B18" s="45" t="s">
        <v>0</v>
      </c>
      <c r="C18" s="46">
        <f>SUM(C6:C17)</f>
        <v>4976593</v>
      </c>
      <c r="D18" s="90">
        <v>144389549</v>
      </c>
      <c r="E18" s="90">
        <v>8096937</v>
      </c>
      <c r="F18" s="46">
        <v>111644</v>
      </c>
      <c r="G18" s="46">
        <v>157574723</v>
      </c>
    </row>
    <row r="19" spans="2:7" s="2" customFormat="1" ht="12.95" customHeight="1" x14ac:dyDescent="0.2">
      <c r="C19" s="42"/>
      <c r="D19" s="42"/>
      <c r="E19" s="42"/>
      <c r="F19" s="42"/>
    </row>
    <row r="20" spans="2:7" ht="12.95" customHeight="1" x14ac:dyDescent="0.2">
      <c r="B20" s="51" t="s">
        <v>334</v>
      </c>
    </row>
    <row r="21" spans="2:7" ht="12.95" customHeight="1" x14ac:dyDescent="0.2">
      <c r="B21" t="s">
        <v>2</v>
      </c>
      <c r="C21" s="109"/>
      <c r="D21" s="109"/>
      <c r="E21" s="109"/>
      <c r="F21" s="109"/>
    </row>
    <row r="22" spans="2:7" ht="12.95" customHeight="1" x14ac:dyDescent="0.2">
      <c r="C22" s="38"/>
      <c r="D22" s="38"/>
      <c r="E22" s="38"/>
      <c r="F22" s="38"/>
    </row>
    <row r="23" spans="2:7" ht="12.95" customHeight="1" x14ac:dyDescent="0.2">
      <c r="B23" s="44"/>
      <c r="C23" s="47"/>
      <c r="D23" s="47"/>
      <c r="E23" s="47"/>
      <c r="F23" s="47"/>
      <c r="G23" s="47"/>
    </row>
    <row r="24" spans="2:7" ht="12.95" customHeight="1" x14ac:dyDescent="0.2">
      <c r="C24" s="42"/>
      <c r="D24" s="42"/>
      <c r="E24" s="42"/>
      <c r="F24" s="42"/>
    </row>
    <row r="25" spans="2:7" ht="12.95" customHeight="1" x14ac:dyDescent="0.2">
      <c r="C25" s="47"/>
      <c r="D25" s="47"/>
      <c r="E25" s="47"/>
      <c r="F25" s="47"/>
    </row>
    <row r="26" spans="2:7" ht="12.95" customHeight="1" x14ac:dyDescent="0.2">
      <c r="C26" s="47"/>
      <c r="D26" s="47"/>
      <c r="E26" s="47"/>
      <c r="F26" s="47"/>
    </row>
    <row r="27" spans="2:7" ht="12.95" customHeight="1" x14ac:dyDescent="0.2">
      <c r="C27" s="7"/>
    </row>
    <row r="65" spans="3:6" ht="12.95" customHeight="1" x14ac:dyDescent="0.2">
      <c r="C65" s="68"/>
      <c r="D65" s="68"/>
      <c r="E65" s="68"/>
      <c r="F65" s="68"/>
    </row>
    <row r="66" spans="3:6" ht="12.95" customHeight="1" x14ac:dyDescent="0.2">
      <c r="C66" s="68"/>
      <c r="D66" s="68"/>
      <c r="E66" s="68"/>
      <c r="F66" s="68"/>
    </row>
  </sheetData>
  <pageMargins left="0.25" right="0.25" top="0.75" bottom="0.75" header="0.3" footer="0.3"/>
  <pageSetup paperSize="9" scale="93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B2:H66"/>
  <sheetViews>
    <sheetView showGridLines="0" zoomScale="130" zoomScaleNormal="130" workbookViewId="0">
      <selection activeCell="D27" sqref="D27"/>
    </sheetView>
  </sheetViews>
  <sheetFormatPr defaultRowHeight="12.95" customHeight="1" x14ac:dyDescent="0.2"/>
  <cols>
    <col min="1" max="1" width="2.83203125" customWidth="1"/>
    <col min="2" max="2" width="15.33203125" customWidth="1"/>
    <col min="3" max="3" width="15" customWidth="1"/>
    <col min="4" max="4" width="16.33203125" customWidth="1"/>
    <col min="5" max="5" width="15" customWidth="1"/>
    <col min="6" max="6" width="17.1640625" customWidth="1"/>
    <col min="7" max="7" width="19.6640625" customWidth="1"/>
    <col min="8" max="8" width="11.1640625" bestFit="1" customWidth="1"/>
  </cols>
  <sheetData>
    <row r="2" spans="2:8" ht="15.75" x14ac:dyDescent="0.25">
      <c r="B2" s="39" t="s">
        <v>389</v>
      </c>
    </row>
    <row r="3" spans="2:8" ht="12.95" customHeight="1" x14ac:dyDescent="0.2">
      <c r="B3" t="s">
        <v>231</v>
      </c>
    </row>
    <row r="5" spans="2:8" ht="22.5" x14ac:dyDescent="0.2">
      <c r="B5" s="9" t="s">
        <v>1</v>
      </c>
      <c r="C5" s="3" t="s">
        <v>51</v>
      </c>
      <c r="D5" s="3" t="s">
        <v>52</v>
      </c>
      <c r="E5" s="3" t="s">
        <v>53</v>
      </c>
      <c r="F5" s="3" t="s">
        <v>9</v>
      </c>
      <c r="G5" s="71" t="s">
        <v>0</v>
      </c>
    </row>
    <row r="6" spans="2:8" ht="12.95" customHeight="1" x14ac:dyDescent="0.2">
      <c r="B6" s="19">
        <v>45658</v>
      </c>
      <c r="C6" s="7">
        <v>39465585</v>
      </c>
      <c r="D6" s="7">
        <v>108326383.20999999</v>
      </c>
      <c r="E6" s="7">
        <v>34338526.340000004</v>
      </c>
      <c r="F6" s="7">
        <v>1662767</v>
      </c>
      <c r="G6" s="7">
        <v>183793261.54999998</v>
      </c>
    </row>
    <row r="7" spans="2:8" ht="12.95" customHeight="1" x14ac:dyDescent="0.2">
      <c r="B7" s="19">
        <v>45689</v>
      </c>
      <c r="C7" s="7">
        <v>32587074</v>
      </c>
      <c r="D7" s="7">
        <v>90096874.110000014</v>
      </c>
      <c r="E7" s="7">
        <v>33832539.990000002</v>
      </c>
      <c r="F7" s="7">
        <v>1646620</v>
      </c>
      <c r="G7" s="7">
        <v>158163108.10000002</v>
      </c>
    </row>
    <row r="8" spans="2:8" ht="12.95" customHeight="1" x14ac:dyDescent="0.2">
      <c r="B8" s="19">
        <v>45717</v>
      </c>
      <c r="C8" s="7">
        <v>39071469</v>
      </c>
      <c r="D8" s="7">
        <v>114470155.94</v>
      </c>
      <c r="E8" s="7">
        <v>36150459.609999999</v>
      </c>
      <c r="F8" s="7">
        <v>1868986</v>
      </c>
      <c r="G8" s="7">
        <v>191561070.55000001</v>
      </c>
      <c r="H8" s="7"/>
    </row>
    <row r="9" spans="2:8" ht="12.95" customHeight="1" x14ac:dyDescent="0.2">
      <c r="B9" s="19">
        <v>45748</v>
      </c>
      <c r="C9" s="7">
        <v>59994605</v>
      </c>
      <c r="D9" s="7">
        <v>239843268.77000004</v>
      </c>
      <c r="E9" s="7">
        <v>41204885.950000003</v>
      </c>
      <c r="F9" s="7">
        <v>2322347</v>
      </c>
      <c r="G9" s="7">
        <v>343365106.72000003</v>
      </c>
    </row>
    <row r="10" spans="2:8" ht="12.95" customHeight="1" x14ac:dyDescent="0.2">
      <c r="B10" s="19">
        <v>45778</v>
      </c>
      <c r="C10" s="7">
        <v>82466526</v>
      </c>
      <c r="D10" s="7">
        <v>347931623.51999992</v>
      </c>
      <c r="E10" s="7">
        <v>48934253.359999999</v>
      </c>
      <c r="F10" s="7">
        <v>2426501</v>
      </c>
      <c r="G10" s="7">
        <v>481758903.87999994</v>
      </c>
    </row>
    <row r="11" spans="2:8" ht="12.95" customHeight="1" x14ac:dyDescent="0.2">
      <c r="B11" s="19">
        <v>45809</v>
      </c>
      <c r="C11" s="7">
        <v>134512336</v>
      </c>
      <c r="D11" s="7">
        <v>669475942.24000001</v>
      </c>
      <c r="E11" s="7">
        <v>63296390.269999996</v>
      </c>
      <c r="F11" s="7">
        <v>2938544</v>
      </c>
      <c r="G11" s="7">
        <v>870223212.50999999</v>
      </c>
    </row>
    <row r="12" spans="2:8" ht="12.95" customHeight="1" x14ac:dyDescent="0.2">
      <c r="B12" s="19">
        <v>45839</v>
      </c>
      <c r="C12" s="7">
        <v>199595946</v>
      </c>
      <c r="D12" s="7">
        <v>1059614935.6</v>
      </c>
      <c r="E12" s="7">
        <v>85974601.75</v>
      </c>
      <c r="F12" s="7">
        <v>4131782</v>
      </c>
      <c r="G12" s="7">
        <v>1349317265.3499999</v>
      </c>
    </row>
    <row r="13" spans="2:8" ht="12.95" customHeight="1" x14ac:dyDescent="0.2">
      <c r="B13" s="19">
        <v>45870</v>
      </c>
      <c r="C13" s="7">
        <v>223109598</v>
      </c>
      <c r="D13" s="7">
        <v>1148759082.55</v>
      </c>
      <c r="E13" s="7">
        <v>78696613.349999994</v>
      </c>
      <c r="F13" s="7">
        <v>3946741</v>
      </c>
      <c r="G13" s="7">
        <v>1454512034.9000001</v>
      </c>
    </row>
    <row r="14" spans="2:8" ht="12.95" customHeight="1" x14ac:dyDescent="0.2">
      <c r="B14" s="19">
        <v>45901</v>
      </c>
      <c r="C14" s="7">
        <v>123462728</v>
      </c>
      <c r="D14" s="7">
        <v>606659859.46000004</v>
      </c>
      <c r="E14" s="7">
        <v>47243551.5</v>
      </c>
      <c r="F14" s="7">
        <v>3283360</v>
      </c>
      <c r="G14" s="7">
        <v>780649498.96000004</v>
      </c>
    </row>
    <row r="15" spans="2:8" ht="12.95" customHeight="1" x14ac:dyDescent="0.2">
      <c r="B15" s="19">
        <v>45931</v>
      </c>
      <c r="C15" s="7">
        <v>65366635</v>
      </c>
      <c r="D15" s="7">
        <v>271535973.41999996</v>
      </c>
      <c r="E15" s="7">
        <v>32104302.09</v>
      </c>
      <c r="F15" s="7">
        <v>2450743</v>
      </c>
      <c r="G15" s="7">
        <v>371457653.50999999</v>
      </c>
    </row>
    <row r="16" spans="2:8" ht="12.95" customHeight="1" x14ac:dyDescent="0.2">
      <c r="B16" s="19">
        <v>45962</v>
      </c>
      <c r="C16" s="7">
        <v>38515526</v>
      </c>
      <c r="D16" s="7">
        <v>125493289.57000001</v>
      </c>
      <c r="E16" s="7">
        <v>27933054.960000001</v>
      </c>
      <c r="F16" s="7">
        <v>1668186</v>
      </c>
      <c r="G16" s="7">
        <v>193610056.53</v>
      </c>
    </row>
    <row r="17" spans="2:7" ht="12.95" customHeight="1" x14ac:dyDescent="0.2">
      <c r="B17" s="117">
        <v>45992</v>
      </c>
      <c r="C17" s="8">
        <v>47372761</v>
      </c>
      <c r="D17" s="8">
        <v>150828870.36000004</v>
      </c>
      <c r="E17" s="8">
        <v>30865876</v>
      </c>
      <c r="F17" s="8">
        <v>1746211</v>
      </c>
      <c r="G17" s="8">
        <v>230813718.36000004</v>
      </c>
    </row>
    <row r="18" spans="2:7" s="2" customFormat="1" ht="12.95" customHeight="1" x14ac:dyDescent="0.2">
      <c r="B18" s="45" t="s">
        <v>0</v>
      </c>
      <c r="C18" s="46">
        <v>1085520789</v>
      </c>
      <c r="D18" s="90">
        <v>4933036258.750001</v>
      </c>
      <c r="E18" s="90">
        <v>560575055.16999996</v>
      </c>
      <c r="F18" s="46">
        <v>30092788</v>
      </c>
      <c r="G18" s="46">
        <v>6609224890.9199991</v>
      </c>
    </row>
    <row r="19" spans="2:7" s="2" customFormat="1" ht="12.95" customHeight="1" x14ac:dyDescent="0.2">
      <c r="C19" s="42"/>
      <c r="D19" s="42"/>
      <c r="E19" s="42"/>
      <c r="F19" s="42"/>
      <c r="G19" s="7"/>
    </row>
    <row r="20" spans="2:7" ht="12.95" customHeight="1" x14ac:dyDescent="0.2">
      <c r="B20" s="51" t="s">
        <v>335</v>
      </c>
    </row>
    <row r="21" spans="2:7" ht="12.95" customHeight="1" x14ac:dyDescent="0.2">
      <c r="B21" t="s">
        <v>2</v>
      </c>
    </row>
    <row r="22" spans="2:7" ht="12.95" customHeight="1" x14ac:dyDescent="0.2">
      <c r="C22" s="122"/>
      <c r="D22" s="122"/>
      <c r="E22" s="122"/>
      <c r="F22" s="122"/>
      <c r="G22" s="44"/>
    </row>
    <row r="23" spans="2:7" ht="12.95" customHeight="1" x14ac:dyDescent="0.2">
      <c r="C23" s="47"/>
      <c r="D23" s="47"/>
      <c r="E23" s="47"/>
      <c r="F23" s="47"/>
      <c r="G23" s="47"/>
    </row>
    <row r="24" spans="2:7" ht="12.95" customHeight="1" x14ac:dyDescent="0.2">
      <c r="C24" s="122"/>
      <c r="D24" s="41"/>
      <c r="E24" s="41"/>
      <c r="F24" s="41"/>
      <c r="G24" s="47"/>
    </row>
    <row r="25" spans="2:7" ht="12.95" customHeight="1" x14ac:dyDescent="0.2">
      <c r="C25" s="41"/>
      <c r="D25" s="41"/>
      <c r="E25" s="41"/>
      <c r="F25" s="41"/>
      <c r="G25" s="41"/>
    </row>
    <row r="26" spans="2:7" ht="12.95" customHeight="1" x14ac:dyDescent="0.2">
      <c r="C26" s="7"/>
    </row>
    <row r="27" spans="2:7" ht="12.95" customHeight="1" x14ac:dyDescent="0.2">
      <c r="C27" s="7"/>
      <c r="G27" s="50"/>
    </row>
    <row r="65" spans="3:6" ht="12.95" customHeight="1" x14ac:dyDescent="0.2">
      <c r="C65" s="68"/>
      <c r="D65" s="68"/>
      <c r="E65" s="68"/>
      <c r="F65" s="68"/>
    </row>
    <row r="66" spans="3:6" ht="12.95" customHeight="1" x14ac:dyDescent="0.2">
      <c r="C66" s="68"/>
      <c r="D66" s="68"/>
      <c r="E66" s="68"/>
      <c r="F66" s="68"/>
    </row>
  </sheetData>
  <pageMargins left="0.25" right="0.25" top="0.75" bottom="0.75" header="0.3" footer="0.3"/>
  <pageSetup paperSize="9" scale="96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N67"/>
  <sheetViews>
    <sheetView showGridLines="0" topLeftCell="B1" zoomScale="130" zoomScaleNormal="130" workbookViewId="0">
      <selection activeCell="O19" sqref="O19"/>
    </sheetView>
  </sheetViews>
  <sheetFormatPr defaultColWidth="9.33203125" defaultRowHeight="12.95" customHeight="1" x14ac:dyDescent="0.2"/>
  <cols>
    <col min="1" max="1" width="2.83203125" style="66" customWidth="1"/>
    <col min="2" max="2" width="15" style="72" customWidth="1"/>
    <col min="3" max="3" width="18.83203125" style="72" bestFit="1" customWidth="1"/>
    <col min="4" max="4" width="21.83203125" style="66" customWidth="1"/>
    <col min="5" max="9" width="16.33203125" style="66" customWidth="1"/>
    <col min="10" max="10" width="16" style="66" customWidth="1"/>
    <col min="11" max="11" width="9.33203125" style="66"/>
    <col min="12" max="12" width="10.83203125" style="66" bestFit="1" customWidth="1"/>
    <col min="13" max="16384" width="9.33203125" style="66"/>
  </cols>
  <sheetData>
    <row r="2" spans="2:14" ht="15.75" x14ac:dyDescent="0.25">
      <c r="B2" s="39" t="s">
        <v>270</v>
      </c>
    </row>
    <row r="5" spans="2:14" ht="33.75" x14ac:dyDescent="0.2">
      <c r="B5" s="70" t="s">
        <v>129</v>
      </c>
      <c r="C5" s="70"/>
      <c r="D5" s="70" t="s">
        <v>128</v>
      </c>
      <c r="E5" s="70" t="s">
        <v>51</v>
      </c>
      <c r="F5" s="70" t="s">
        <v>52</v>
      </c>
      <c r="G5" s="70" t="s">
        <v>53</v>
      </c>
      <c r="H5" s="70" t="s">
        <v>9</v>
      </c>
      <c r="I5" s="154" t="s">
        <v>125</v>
      </c>
    </row>
    <row r="6" spans="2:14" ht="12.95" customHeight="1" x14ac:dyDescent="0.2">
      <c r="B6" s="326" t="s">
        <v>126</v>
      </c>
      <c r="C6" s="326" t="s">
        <v>45</v>
      </c>
      <c r="D6" s="73" t="s">
        <v>46</v>
      </c>
      <c r="E6" s="96"/>
      <c r="F6" s="96">
        <v>140114735</v>
      </c>
      <c r="G6" s="96">
        <v>7819672</v>
      </c>
      <c r="H6" s="96"/>
      <c r="I6" s="155">
        <f t="shared" ref="I6:I13" si="0">SUM(E6:H6)</f>
        <v>147934407</v>
      </c>
      <c r="J6" s="7"/>
    </row>
    <row r="7" spans="2:14" ht="12.95" customHeight="1" x14ac:dyDescent="0.2">
      <c r="B7" s="326"/>
      <c r="C7" s="326"/>
      <c r="D7" s="73" t="s">
        <v>47</v>
      </c>
      <c r="E7" s="168">
        <v>4882739</v>
      </c>
      <c r="F7" s="96"/>
      <c r="G7" s="96"/>
      <c r="H7" s="168">
        <v>106626</v>
      </c>
      <c r="I7" s="155">
        <f t="shared" si="0"/>
        <v>4989365</v>
      </c>
      <c r="J7" s="7"/>
    </row>
    <row r="8" spans="2:14" ht="12.95" customHeight="1" x14ac:dyDescent="0.2">
      <c r="B8" s="326"/>
      <c r="C8" s="326" t="s">
        <v>44</v>
      </c>
      <c r="D8" s="73" t="s">
        <v>46</v>
      </c>
      <c r="E8" s="96"/>
      <c r="F8" s="96">
        <v>4444371624.7300005</v>
      </c>
      <c r="G8" s="96">
        <v>490332680.78000003</v>
      </c>
      <c r="H8" s="96"/>
      <c r="I8" s="155">
        <f t="shared" si="0"/>
        <v>4934704305.5100002</v>
      </c>
      <c r="J8" s="7"/>
      <c r="N8" s="50"/>
    </row>
    <row r="9" spans="2:14" ht="12.95" customHeight="1" x14ac:dyDescent="0.2">
      <c r="B9" s="326"/>
      <c r="C9" s="326"/>
      <c r="D9" s="73" t="s">
        <v>47</v>
      </c>
      <c r="E9" s="168">
        <v>1054594397</v>
      </c>
      <c r="F9" s="96"/>
      <c r="G9" s="96"/>
      <c r="H9" s="168">
        <v>28897195</v>
      </c>
      <c r="I9" s="155">
        <f t="shared" si="0"/>
        <v>1083491592</v>
      </c>
      <c r="J9" s="44"/>
      <c r="M9" s="93"/>
      <c r="N9" s="50"/>
    </row>
    <row r="10" spans="2:14" ht="12.95" customHeight="1" x14ac:dyDescent="0.2">
      <c r="B10" s="326" t="s">
        <v>127</v>
      </c>
      <c r="C10" s="326" t="s">
        <v>45</v>
      </c>
      <c r="D10" s="73" t="s">
        <v>46</v>
      </c>
      <c r="E10" s="96"/>
      <c r="F10" s="96">
        <v>4274814</v>
      </c>
      <c r="G10" s="96">
        <v>277265</v>
      </c>
      <c r="H10" s="96"/>
      <c r="I10" s="155">
        <f t="shared" si="0"/>
        <v>4552079</v>
      </c>
      <c r="J10" s="7"/>
      <c r="N10" s="50"/>
    </row>
    <row r="11" spans="2:14" ht="12.95" customHeight="1" x14ac:dyDescent="0.2">
      <c r="B11" s="326"/>
      <c r="C11" s="326"/>
      <c r="D11" s="73" t="s">
        <v>47</v>
      </c>
      <c r="E11" s="168">
        <v>93854</v>
      </c>
      <c r="F11" s="96"/>
      <c r="G11" s="96"/>
      <c r="H11" s="168">
        <v>5018</v>
      </c>
      <c r="I11" s="155">
        <f t="shared" si="0"/>
        <v>98872</v>
      </c>
      <c r="J11" s="7"/>
      <c r="L11" s="93"/>
      <c r="M11" s="93"/>
      <c r="N11" s="50"/>
    </row>
    <row r="12" spans="2:14" ht="12.95" customHeight="1" x14ac:dyDescent="0.2">
      <c r="B12" s="326"/>
      <c r="C12" s="326" t="s">
        <v>44</v>
      </c>
      <c r="D12" s="73" t="s">
        <v>46</v>
      </c>
      <c r="E12" s="96"/>
      <c r="F12" s="96">
        <v>488664634.01999998</v>
      </c>
      <c r="G12" s="96">
        <v>70242374.389999986</v>
      </c>
      <c r="H12" s="96"/>
      <c r="I12" s="155">
        <f t="shared" si="0"/>
        <v>558907008.40999997</v>
      </c>
      <c r="J12" s="7"/>
      <c r="L12" s="93"/>
      <c r="M12" s="93"/>
      <c r="N12" s="50"/>
    </row>
    <row r="13" spans="2:14" ht="12.95" customHeight="1" x14ac:dyDescent="0.2">
      <c r="B13" s="327"/>
      <c r="C13" s="326"/>
      <c r="D13" s="78" t="s">
        <v>47</v>
      </c>
      <c r="E13" s="168">
        <v>30926392</v>
      </c>
      <c r="F13" s="96"/>
      <c r="G13" s="96"/>
      <c r="H13" s="168">
        <v>1195593</v>
      </c>
      <c r="I13" s="155">
        <f t="shared" si="0"/>
        <v>32121985</v>
      </c>
      <c r="J13" s="7"/>
      <c r="L13" s="93"/>
      <c r="M13" s="93"/>
      <c r="N13" s="50"/>
    </row>
    <row r="14" spans="2:14" ht="12.95" customHeight="1" x14ac:dyDescent="0.2">
      <c r="B14" s="323" t="s">
        <v>142</v>
      </c>
      <c r="C14" s="323"/>
      <c r="D14" s="73" t="s">
        <v>46</v>
      </c>
      <c r="E14" s="79">
        <f>E6+E10</f>
        <v>0</v>
      </c>
      <c r="F14" s="79">
        <f t="shared" ref="F14:H14" si="1">F6+F10</f>
        <v>144389549</v>
      </c>
      <c r="G14" s="79">
        <f t="shared" si="1"/>
        <v>8096937</v>
      </c>
      <c r="H14" s="79">
        <f t="shared" si="1"/>
        <v>0</v>
      </c>
      <c r="I14" s="156">
        <f>I6+I10</f>
        <v>152486486</v>
      </c>
      <c r="J14" s="47"/>
    </row>
    <row r="15" spans="2:14" s="77" customFormat="1" ht="12.95" customHeight="1" x14ac:dyDescent="0.2">
      <c r="B15" s="324"/>
      <c r="C15" s="324"/>
      <c r="D15" s="73" t="s">
        <v>47</v>
      </c>
      <c r="E15" s="80">
        <f>E7+E11</f>
        <v>4976593</v>
      </c>
      <c r="F15" s="80">
        <f t="shared" ref="F15:H15" si="2">F7+F11</f>
        <v>0</v>
      </c>
      <c r="G15" s="80">
        <f t="shared" si="2"/>
        <v>0</v>
      </c>
      <c r="H15" s="80">
        <f t="shared" si="2"/>
        <v>111644</v>
      </c>
      <c r="I15" s="167">
        <f>I7+I11</f>
        <v>5088237</v>
      </c>
      <c r="J15" s="47"/>
    </row>
    <row r="16" spans="2:14" s="77" customFormat="1" ht="12.95" customHeight="1" x14ac:dyDescent="0.2">
      <c r="B16" s="325"/>
      <c r="C16" s="325"/>
      <c r="D16" s="78" t="s">
        <v>0</v>
      </c>
      <c r="E16" s="63">
        <f>SUM(E14:E15)</f>
        <v>4976593</v>
      </c>
      <c r="F16" s="63">
        <f t="shared" ref="F16:I16" si="3">SUM(F14:F15)</f>
        <v>144389549</v>
      </c>
      <c r="G16" s="63">
        <f t="shared" si="3"/>
        <v>8096937</v>
      </c>
      <c r="H16" s="63">
        <f t="shared" si="3"/>
        <v>111644</v>
      </c>
      <c r="I16" s="157">
        <f t="shared" si="3"/>
        <v>157574723</v>
      </c>
      <c r="J16" s="47"/>
    </row>
    <row r="17" spans="2:12" ht="12.95" customHeight="1" x14ac:dyDescent="0.2">
      <c r="B17" s="323" t="s">
        <v>143</v>
      </c>
      <c r="C17" s="323"/>
      <c r="D17" s="73" t="s">
        <v>46</v>
      </c>
      <c r="E17" s="79">
        <f>E8+E12</f>
        <v>0</v>
      </c>
      <c r="F17" s="79">
        <f t="shared" ref="F17:H17" si="4">F8+F12</f>
        <v>4933036258.75</v>
      </c>
      <c r="G17" s="79">
        <f t="shared" si="4"/>
        <v>560575055.17000008</v>
      </c>
      <c r="H17" s="79">
        <f t="shared" si="4"/>
        <v>0</v>
      </c>
      <c r="I17" s="156">
        <f>I8+I12</f>
        <v>5493611313.9200001</v>
      </c>
      <c r="J17" s="47"/>
    </row>
    <row r="18" spans="2:12" ht="12.95" customHeight="1" x14ac:dyDescent="0.2">
      <c r="B18" s="324"/>
      <c r="C18" s="324"/>
      <c r="D18" s="73" t="s">
        <v>47</v>
      </c>
      <c r="E18" s="80">
        <f>E9+E13</f>
        <v>1085520789</v>
      </c>
      <c r="F18" s="80">
        <f t="shared" ref="F18:H18" si="5">F9+F13</f>
        <v>0</v>
      </c>
      <c r="G18" s="80">
        <f t="shared" si="5"/>
        <v>0</v>
      </c>
      <c r="H18" s="80">
        <f t="shared" si="5"/>
        <v>30092788</v>
      </c>
      <c r="I18" s="167">
        <f>I9+I13</f>
        <v>1115613577</v>
      </c>
      <c r="J18" s="47"/>
    </row>
    <row r="19" spans="2:12" ht="12.95" customHeight="1" x14ac:dyDescent="0.2">
      <c r="B19" s="325"/>
      <c r="C19" s="325"/>
      <c r="D19" s="78" t="s">
        <v>0</v>
      </c>
      <c r="E19" s="63">
        <f>SUM(E17:E18)</f>
        <v>1085520789</v>
      </c>
      <c r="F19" s="63">
        <f>SUM(F17:F18)</f>
        <v>4933036258.75</v>
      </c>
      <c r="G19" s="63">
        <f>SUM(G17:G18)</f>
        <v>560575055.17000008</v>
      </c>
      <c r="H19" s="63">
        <f>SUM(H17:H18)</f>
        <v>30092788</v>
      </c>
      <c r="I19" s="157">
        <f>SUM(I17:I18)</f>
        <v>6609224890.9200001</v>
      </c>
      <c r="J19" s="7"/>
      <c r="L19" s="7"/>
    </row>
    <row r="20" spans="2:12" ht="12.95" customHeight="1" x14ac:dyDescent="0.2">
      <c r="E20" s="41"/>
      <c r="F20" s="41"/>
      <c r="G20" s="41"/>
      <c r="H20" s="41"/>
      <c r="I20" s="41"/>
    </row>
    <row r="21" spans="2:12" ht="12.95" customHeight="1" x14ac:dyDescent="0.2">
      <c r="B21" s="66" t="s">
        <v>336</v>
      </c>
    </row>
    <row r="22" spans="2:12" ht="12.95" customHeight="1" x14ac:dyDescent="0.2">
      <c r="B22" s="66" t="s">
        <v>2</v>
      </c>
      <c r="I22" s="7"/>
    </row>
    <row r="24" spans="2:12" ht="12.95" customHeight="1" x14ac:dyDescent="0.2">
      <c r="B24" s="264"/>
    </row>
    <row r="27" spans="2:12" ht="12.95" customHeight="1" x14ac:dyDescent="0.2">
      <c r="G27" s="101"/>
      <c r="H27" s="26"/>
    </row>
    <row r="28" spans="2:12" ht="12.95" customHeight="1" x14ac:dyDescent="0.2">
      <c r="G28" s="101"/>
      <c r="H28" s="26"/>
    </row>
    <row r="29" spans="2:12" ht="12.95" customHeight="1" x14ac:dyDescent="0.2">
      <c r="H29" s="26"/>
    </row>
    <row r="30" spans="2:12" ht="12.95" customHeight="1" x14ac:dyDescent="0.2">
      <c r="G30" s="101"/>
      <c r="H30" s="26"/>
    </row>
    <row r="31" spans="2:12" ht="12.95" customHeight="1" x14ac:dyDescent="0.2">
      <c r="G31" s="101"/>
      <c r="H31" s="26"/>
    </row>
    <row r="66" spans="3:6" ht="12.95" customHeight="1" x14ac:dyDescent="0.2">
      <c r="C66" s="68"/>
      <c r="D66" s="68"/>
      <c r="E66" s="68"/>
      <c r="F66" s="68"/>
    </row>
    <row r="67" spans="3:6" ht="12.95" customHeight="1" x14ac:dyDescent="0.2">
      <c r="C67" s="68"/>
      <c r="D67" s="68"/>
      <c r="E67" s="68"/>
      <c r="F67" s="68"/>
    </row>
  </sheetData>
  <mergeCells count="8">
    <mergeCell ref="B14:C16"/>
    <mergeCell ref="B17:C19"/>
    <mergeCell ref="B6:B9"/>
    <mergeCell ref="B10:B13"/>
    <mergeCell ref="C6:C7"/>
    <mergeCell ref="C8:C9"/>
    <mergeCell ref="C10:C11"/>
    <mergeCell ref="C12:C13"/>
  </mergeCells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B2:F45"/>
  <sheetViews>
    <sheetView showGridLines="0" zoomScaleNormal="100" workbookViewId="0">
      <selection activeCell="B28" sqref="B28"/>
    </sheetView>
  </sheetViews>
  <sheetFormatPr defaultColWidth="9.33203125" defaultRowHeight="12.95" customHeight="1" x14ac:dyDescent="0.2"/>
  <cols>
    <col min="1" max="1" width="2.83203125" style="53" customWidth="1"/>
    <col min="2" max="2" width="51.6640625" style="53" customWidth="1"/>
    <col min="3" max="3" width="20.33203125" style="53" customWidth="1"/>
    <col min="4" max="4" width="24.83203125" style="53" customWidth="1"/>
    <col min="5" max="5" width="9.5" style="53" customWidth="1"/>
    <col min="6" max="16384" width="9.33203125" style="53"/>
  </cols>
  <sheetData>
    <row r="2" spans="2:5" ht="15.75" x14ac:dyDescent="0.2">
      <c r="B2" s="52" t="s">
        <v>390</v>
      </c>
    </row>
    <row r="5" spans="2:5" ht="22.5" x14ac:dyDescent="0.2">
      <c r="B5" s="149"/>
      <c r="C5" s="148" t="s">
        <v>105</v>
      </c>
      <c r="D5" s="148" t="s">
        <v>106</v>
      </c>
    </row>
    <row r="6" spans="2:5" ht="12.95" customHeight="1" x14ac:dyDescent="0.2">
      <c r="B6" s="152" t="s">
        <v>177</v>
      </c>
      <c r="C6" s="132">
        <v>20133112</v>
      </c>
      <c r="D6" s="132">
        <v>1247070004.1100001</v>
      </c>
      <c r="E6" s="75"/>
    </row>
    <row r="7" spans="2:5" ht="12.95" customHeight="1" x14ac:dyDescent="0.2">
      <c r="B7" s="152" t="s">
        <v>178</v>
      </c>
      <c r="C7" s="132">
        <v>9999925</v>
      </c>
      <c r="D7" s="132">
        <v>602912052.85000002</v>
      </c>
      <c r="E7" s="75"/>
    </row>
    <row r="8" spans="2:5" ht="12.95" customHeight="1" x14ac:dyDescent="0.2">
      <c r="B8" s="152" t="s">
        <v>179</v>
      </c>
      <c r="C8" s="132">
        <v>9884980</v>
      </c>
      <c r="D8" s="132">
        <v>538761101.00999999</v>
      </c>
      <c r="E8" s="75"/>
    </row>
    <row r="9" spans="2:5" ht="12.95" customHeight="1" x14ac:dyDescent="0.2">
      <c r="B9" s="152" t="s">
        <v>180</v>
      </c>
      <c r="C9" s="132">
        <v>13739362</v>
      </c>
      <c r="D9" s="132">
        <v>481179052.67000002</v>
      </c>
      <c r="E9" s="75"/>
    </row>
    <row r="10" spans="2:5" ht="12.95" customHeight="1" x14ac:dyDescent="0.2">
      <c r="B10" s="152" t="s">
        <v>313</v>
      </c>
      <c r="C10" s="132">
        <v>7738032</v>
      </c>
      <c r="D10" s="132">
        <v>377282899.77000004</v>
      </c>
      <c r="E10" s="75"/>
    </row>
    <row r="11" spans="2:5" ht="12.95" customHeight="1" x14ac:dyDescent="0.2">
      <c r="B11" s="152" t="s">
        <v>232</v>
      </c>
      <c r="C11" s="132">
        <v>2369408</v>
      </c>
      <c r="D11" s="132">
        <v>328493855.84000003</v>
      </c>
      <c r="E11" s="75"/>
    </row>
    <row r="12" spans="2:5" ht="12.95" customHeight="1" x14ac:dyDescent="0.2">
      <c r="B12" s="153" t="s">
        <v>337</v>
      </c>
      <c r="C12" s="134">
        <v>13211366</v>
      </c>
      <c r="D12" s="134">
        <v>276072570.04000002</v>
      </c>
      <c r="E12" s="75"/>
    </row>
    <row r="13" spans="2:5" ht="12.95" customHeight="1" x14ac:dyDescent="0.2">
      <c r="B13" s="169" t="s">
        <v>233</v>
      </c>
      <c r="C13" s="74"/>
      <c r="D13" s="74"/>
      <c r="E13" s="75"/>
    </row>
    <row r="14" spans="2:5" ht="12.95" customHeight="1" x14ac:dyDescent="0.2">
      <c r="B14" s="53" t="s">
        <v>2</v>
      </c>
      <c r="C14" s="74"/>
      <c r="D14" s="74"/>
      <c r="E14" s="75"/>
    </row>
    <row r="15" spans="2:5" ht="12.95" customHeight="1" x14ac:dyDescent="0.2">
      <c r="C15" s="74"/>
      <c r="D15" s="74"/>
      <c r="E15" s="75"/>
    </row>
    <row r="16" spans="2:5" ht="12.95" customHeight="1" x14ac:dyDescent="0.2">
      <c r="C16" s="97"/>
      <c r="D16" s="97"/>
      <c r="E16" s="75"/>
    </row>
    <row r="17" spans="2:6" ht="12.95" customHeight="1" x14ac:dyDescent="0.2">
      <c r="D17" s="181"/>
      <c r="E17" s="74"/>
    </row>
    <row r="18" spans="2:6" ht="12.95" customHeight="1" x14ac:dyDescent="0.2">
      <c r="B18" s="84"/>
      <c r="C18" s="181"/>
      <c r="E18" s="84"/>
      <c r="F18" s="84"/>
    </row>
    <row r="19" spans="2:6" ht="12.95" customHeight="1" x14ac:dyDescent="0.2">
      <c r="B19" s="137"/>
      <c r="C19" s="181"/>
    </row>
    <row r="20" spans="2:6" ht="12.95" customHeight="1" x14ac:dyDescent="0.2">
      <c r="B20" s="84"/>
      <c r="C20" s="181"/>
    </row>
    <row r="21" spans="2:6" ht="12.95" customHeight="1" x14ac:dyDescent="0.2">
      <c r="B21" s="74"/>
      <c r="C21" s="181"/>
    </row>
    <row r="22" spans="2:6" ht="12.95" customHeight="1" x14ac:dyDescent="0.2">
      <c r="B22" s="150"/>
      <c r="C22" s="74"/>
      <c r="D22" s="181"/>
    </row>
    <row r="23" spans="2:6" ht="21" customHeight="1" x14ac:dyDescent="0.2">
      <c r="B23" s="150"/>
      <c r="C23" s="74"/>
      <c r="D23" s="74"/>
    </row>
    <row r="24" spans="2:6" ht="12.95" customHeight="1" x14ac:dyDescent="0.2">
      <c r="B24" s="150"/>
      <c r="C24" s="74"/>
      <c r="D24" s="74"/>
      <c r="E24" s="75"/>
    </row>
    <row r="40" spans="3:6" ht="12.95" customHeight="1" x14ac:dyDescent="0.2">
      <c r="C40" s="103"/>
      <c r="D40" s="103"/>
    </row>
    <row r="41" spans="3:6" ht="12.95" customHeight="1" x14ac:dyDescent="0.2">
      <c r="C41" s="103"/>
      <c r="D41" s="103"/>
    </row>
    <row r="44" spans="3:6" ht="12.95" customHeight="1" x14ac:dyDescent="0.2">
      <c r="E44" s="103"/>
      <c r="F44" s="103"/>
    </row>
    <row r="45" spans="3:6" ht="12.95" customHeight="1" x14ac:dyDescent="0.2">
      <c r="E45" s="103"/>
      <c r="F45" s="103"/>
    </row>
  </sheetData>
  <pageMargins left="0.25" right="0.25" top="0.75" bottom="0.75" header="0.3" footer="0.3"/>
  <pageSetup paperSize="9" scale="75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E34F-0D36-45FC-9780-E7671F0AA536}">
  <sheetPr>
    <pageSetUpPr fitToPage="1"/>
  </sheetPr>
  <dimension ref="B2:J24"/>
  <sheetViews>
    <sheetView showGridLines="0" zoomScaleNormal="100" workbookViewId="0">
      <selection activeCell="B10" sqref="B10"/>
    </sheetView>
  </sheetViews>
  <sheetFormatPr defaultColWidth="9.1640625" defaultRowHeight="11.25" x14ac:dyDescent="0.2"/>
  <cols>
    <col min="1" max="1" width="5" style="179" customWidth="1"/>
    <col min="2" max="2" width="52" style="199" customWidth="1"/>
    <col min="3" max="3" width="28.5" style="199" customWidth="1"/>
    <col min="4" max="4" width="30" style="199" customWidth="1"/>
    <col min="5" max="5" width="9.1640625" style="192"/>
    <col min="6" max="7" width="9.1640625" style="179"/>
    <col min="8" max="8" width="48.1640625" style="179" customWidth="1"/>
    <col min="9" max="10" width="25.6640625" style="179" customWidth="1"/>
    <col min="11" max="16384" width="9.1640625" style="179"/>
  </cols>
  <sheetData>
    <row r="2" spans="2:10" s="206" customFormat="1" ht="15.75" x14ac:dyDescent="0.2">
      <c r="B2" s="226" t="s">
        <v>391</v>
      </c>
      <c r="C2" s="204"/>
      <c r="D2" s="204"/>
      <c r="E2" s="205"/>
      <c r="H2" s="226" t="s">
        <v>392</v>
      </c>
      <c r="I2" s="204"/>
      <c r="J2" s="204"/>
    </row>
    <row r="3" spans="2:10" x14ac:dyDescent="0.2">
      <c r="H3" s="199"/>
      <c r="I3" s="199"/>
      <c r="J3" s="199"/>
    </row>
    <row r="4" spans="2:10" x14ac:dyDescent="0.2">
      <c r="B4" s="193"/>
      <c r="C4" s="193"/>
      <c r="D4" s="193"/>
      <c r="H4" s="193"/>
      <c r="I4" s="193"/>
      <c r="J4" s="193"/>
    </row>
    <row r="5" spans="2:10" ht="27.75" customHeight="1" x14ac:dyDescent="0.2">
      <c r="B5" s="194" t="s">
        <v>45</v>
      </c>
      <c r="C5" s="195" t="s">
        <v>239</v>
      </c>
      <c r="D5" s="195" t="s">
        <v>240</v>
      </c>
      <c r="H5" s="194" t="s">
        <v>44</v>
      </c>
      <c r="I5" s="201" t="s">
        <v>239</v>
      </c>
      <c r="J5" s="201" t="s">
        <v>240</v>
      </c>
    </row>
    <row r="6" spans="2:10" ht="27.75" customHeight="1" x14ac:dyDescent="0.2">
      <c r="B6" s="196" t="s">
        <v>318</v>
      </c>
      <c r="C6" s="80">
        <v>175663707</v>
      </c>
      <c r="D6" s="80">
        <v>22601853</v>
      </c>
      <c r="E6" s="136"/>
      <c r="F6" s="122"/>
      <c r="H6" s="196" t="s">
        <v>314</v>
      </c>
      <c r="I6" s="80">
        <v>10529214334</v>
      </c>
      <c r="J6" s="80">
        <v>1653649301</v>
      </c>
    </row>
    <row r="7" spans="2:10" ht="27.75" customHeight="1" x14ac:dyDescent="0.2">
      <c r="B7" s="197" t="s">
        <v>315</v>
      </c>
      <c r="C7" s="198">
        <v>512478761</v>
      </c>
      <c r="D7" s="198">
        <v>25851291</v>
      </c>
      <c r="E7" s="136"/>
      <c r="F7" s="122"/>
      <c r="H7" s="202" t="s">
        <v>315</v>
      </c>
      <c r="I7" s="203">
        <v>9285500887</v>
      </c>
      <c r="J7" s="203">
        <v>1015207248</v>
      </c>
    </row>
    <row r="8" spans="2:10" x14ac:dyDescent="0.2">
      <c r="B8" s="199" t="s">
        <v>266</v>
      </c>
      <c r="C8" s="200"/>
      <c r="D8" s="200"/>
      <c r="H8" s="199" t="s">
        <v>267</v>
      </c>
      <c r="I8" s="200"/>
      <c r="J8" s="200"/>
    </row>
    <row r="9" spans="2:10" x14ac:dyDescent="0.2">
      <c r="B9" s="199" t="s">
        <v>2</v>
      </c>
      <c r="H9" s="199" t="s">
        <v>2</v>
      </c>
      <c r="I9" s="199"/>
      <c r="J9" s="199"/>
    </row>
    <row r="10" spans="2:10" x14ac:dyDescent="0.2">
      <c r="I10" s="97"/>
      <c r="J10" s="97"/>
    </row>
    <row r="11" spans="2:10" x14ac:dyDescent="0.2">
      <c r="C11" s="97"/>
      <c r="D11" s="97"/>
      <c r="I11" s="97"/>
      <c r="J11" s="97"/>
    </row>
    <row r="12" spans="2:10" x14ac:dyDescent="0.2">
      <c r="C12" s="97"/>
      <c r="D12" s="97"/>
    </row>
    <row r="17" spans="2:6" x14ac:dyDescent="0.2">
      <c r="B17" s="179"/>
      <c r="C17" s="179"/>
      <c r="D17" s="179"/>
    </row>
    <row r="19" spans="2:6" x14ac:dyDescent="0.2">
      <c r="B19" s="179"/>
      <c r="C19" s="179"/>
      <c r="D19" s="179"/>
    </row>
    <row r="20" spans="2:6" x14ac:dyDescent="0.2">
      <c r="B20" s="179"/>
      <c r="C20" s="179"/>
      <c r="D20" s="179"/>
    </row>
    <row r="21" spans="2:6" x14ac:dyDescent="0.2">
      <c r="B21" s="179"/>
      <c r="C21" s="179"/>
      <c r="D21" s="179"/>
      <c r="E21" s="136"/>
      <c r="F21" s="122"/>
    </row>
    <row r="22" spans="2:6" x14ac:dyDescent="0.2">
      <c r="B22" s="179"/>
      <c r="C22" s="179"/>
      <c r="D22" s="179"/>
      <c r="E22" s="136"/>
      <c r="F22" s="122"/>
    </row>
    <row r="23" spans="2:6" x14ac:dyDescent="0.2">
      <c r="B23" s="179"/>
      <c r="C23" s="179"/>
      <c r="D23" s="179"/>
    </row>
    <row r="24" spans="2:6" x14ac:dyDescent="0.2">
      <c r="B24" s="179"/>
      <c r="C24" s="179"/>
      <c r="D24" s="179"/>
    </row>
  </sheetData>
  <pageMargins left="0.25" right="0.25" top="0.75" bottom="0.75" header="0.3" footer="0.3"/>
  <pageSetup paperSize="9" scale="64" fitToHeight="0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40D2-2BE4-45B3-828E-54BA7F2D8801}">
  <dimension ref="B1:H19"/>
  <sheetViews>
    <sheetView showGridLines="0" workbookViewId="0">
      <selection activeCell="B42" sqref="B42"/>
    </sheetView>
  </sheetViews>
  <sheetFormatPr defaultColWidth="9.1640625" defaultRowHeight="11.25" x14ac:dyDescent="0.2"/>
  <cols>
    <col min="1" max="1" width="3.5" style="192" customWidth="1"/>
    <col min="2" max="2" width="88.5" style="192" customWidth="1"/>
    <col min="3" max="3" width="30.5" style="192" customWidth="1"/>
    <col min="4" max="4" width="41" style="192" customWidth="1"/>
    <col min="5" max="5" width="10.6640625" style="192" bestFit="1" customWidth="1"/>
    <col min="6" max="6" width="12.6640625" style="192" bestFit="1" customWidth="1"/>
    <col min="7" max="16384" width="9.1640625" style="192"/>
  </cols>
  <sheetData>
    <row r="1" spans="2:8" ht="15" x14ac:dyDescent="0.2">
      <c r="B1" s="225"/>
    </row>
    <row r="2" spans="2:8" x14ac:dyDescent="0.2">
      <c r="B2" s="213"/>
      <c r="C2" s="136"/>
      <c r="D2" s="136"/>
      <c r="E2" s="136"/>
      <c r="F2" s="136"/>
      <c r="G2" s="116"/>
      <c r="H2" s="213"/>
    </row>
    <row r="3" spans="2:8" ht="18" x14ac:dyDescent="0.2">
      <c r="B3" s="217" t="s">
        <v>316</v>
      </c>
    </row>
    <row r="4" spans="2:8" x14ac:dyDescent="0.2">
      <c r="B4" s="218"/>
      <c r="C4" s="218"/>
      <c r="D4" s="218"/>
    </row>
    <row r="5" spans="2:8" ht="12" x14ac:dyDescent="0.2">
      <c r="B5" s="219" t="s">
        <v>377</v>
      </c>
      <c r="C5" s="220" t="s">
        <v>45</v>
      </c>
      <c r="D5" s="220" t="s">
        <v>317</v>
      </c>
    </row>
    <row r="6" spans="2:8" ht="12" x14ac:dyDescent="0.2">
      <c r="B6" s="311" t="s">
        <v>241</v>
      </c>
      <c r="C6" s="312">
        <v>15</v>
      </c>
      <c r="D6" s="312">
        <v>1054.48</v>
      </c>
    </row>
    <row r="7" spans="2:8" ht="12" x14ac:dyDescent="0.2">
      <c r="B7" s="221" t="s">
        <v>242</v>
      </c>
      <c r="C7" s="310">
        <v>403487529</v>
      </c>
      <c r="D7" s="310">
        <v>5569664034.4599991</v>
      </c>
      <c r="E7" s="274"/>
    </row>
    <row r="8" spans="2:8" ht="12" x14ac:dyDescent="0.2">
      <c r="B8" s="221" t="s">
        <v>243</v>
      </c>
      <c r="C8" s="310">
        <v>3465539</v>
      </c>
      <c r="D8" s="310">
        <v>33055021.590000018</v>
      </c>
    </row>
    <row r="9" spans="2:8" ht="12" x14ac:dyDescent="0.2">
      <c r="B9" s="221" t="s">
        <v>54</v>
      </c>
      <c r="C9" s="310">
        <v>105525678</v>
      </c>
      <c r="D9" s="310">
        <v>3682780776.5499992</v>
      </c>
    </row>
    <row r="10" spans="2:8" ht="12" x14ac:dyDescent="0.2">
      <c r="B10" s="221"/>
      <c r="C10" s="222"/>
      <c r="D10" s="222"/>
    </row>
    <row r="11" spans="2:8" ht="12" x14ac:dyDescent="0.2">
      <c r="B11" s="219" t="s">
        <v>268</v>
      </c>
      <c r="C11" s="220" t="s">
        <v>45</v>
      </c>
      <c r="D11" s="220" t="s">
        <v>317</v>
      </c>
    </row>
    <row r="12" spans="2:8" ht="12" x14ac:dyDescent="0.2">
      <c r="B12" s="221" t="s">
        <v>241</v>
      </c>
      <c r="C12" s="222">
        <v>10190</v>
      </c>
      <c r="D12" s="222">
        <v>507943.74</v>
      </c>
    </row>
    <row r="13" spans="2:8" ht="12" x14ac:dyDescent="0.2">
      <c r="B13" s="221" t="s">
        <v>244</v>
      </c>
      <c r="C13" s="222">
        <v>2867855</v>
      </c>
      <c r="D13" s="222">
        <v>25073003.580000002</v>
      </c>
    </row>
    <row r="14" spans="2:8" ht="12" x14ac:dyDescent="0.2">
      <c r="B14" s="221" t="s">
        <v>245</v>
      </c>
      <c r="C14" s="222">
        <v>26814</v>
      </c>
      <c r="D14" s="222">
        <v>1027840.6100000001</v>
      </c>
    </row>
    <row r="15" spans="2:8" ht="12" x14ac:dyDescent="0.2">
      <c r="B15" s="221" t="s">
        <v>246</v>
      </c>
      <c r="C15" s="222">
        <v>12662608</v>
      </c>
      <c r="D15" s="222">
        <v>489976557.48000014</v>
      </c>
    </row>
    <row r="16" spans="2:8" ht="12" x14ac:dyDescent="0.2">
      <c r="B16" s="223" t="s">
        <v>54</v>
      </c>
      <c r="C16" s="224">
        <v>10283824</v>
      </c>
      <c r="D16" s="224">
        <v>498621902.96999997</v>
      </c>
    </row>
    <row r="18" spans="2:3" ht="12.75" x14ac:dyDescent="0.2">
      <c r="B18" s="178" t="s">
        <v>338</v>
      </c>
      <c r="C18" s="213"/>
    </row>
    <row r="19" spans="2:3" ht="12.75" x14ac:dyDescent="0.2">
      <c r="B19" s="178" t="s">
        <v>2</v>
      </c>
      <c r="C19" s="21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45</vt:i4>
      </vt:variant>
      <vt:variant>
        <vt:lpstr>Imenovani rasponi</vt:lpstr>
      </vt:variant>
      <vt:variant>
        <vt:i4>5</vt:i4>
      </vt:variant>
    </vt:vector>
  </HeadingPairs>
  <TitlesOfParts>
    <vt:vector size="50" baseType="lpstr">
      <vt:lpstr>Tablica 1.</vt:lpstr>
      <vt:lpstr>Tablica 2</vt:lpstr>
      <vt:lpstr>Slika 1.</vt:lpstr>
      <vt:lpstr>Slika 2.</vt:lpstr>
      <vt:lpstr>Slika 3.</vt:lpstr>
      <vt:lpstr>Slika 4.</vt:lpstr>
      <vt:lpstr>Tablica 3.</vt:lpstr>
      <vt:lpstr>Tablica 4.</vt:lpstr>
      <vt:lpstr>Slika 5.</vt:lpstr>
      <vt:lpstr>Slika 6.</vt:lpstr>
      <vt:lpstr>Tablica 5.</vt:lpstr>
      <vt:lpstr>Slika 7.</vt:lpstr>
      <vt:lpstr>Tablica 6.</vt:lpstr>
      <vt:lpstr>Tablica 7.</vt:lpstr>
      <vt:lpstr>Slika 8.</vt:lpstr>
      <vt:lpstr>Slika 9. i 10</vt:lpstr>
      <vt:lpstr>Tablica 8.</vt:lpstr>
      <vt:lpstr>Slika 11. i 12.</vt:lpstr>
      <vt:lpstr>Slika 13.</vt:lpstr>
      <vt:lpstr>Tablica 9.</vt:lpstr>
      <vt:lpstr>Tablica 10. i 11.</vt:lpstr>
      <vt:lpstr>Slika 14.</vt:lpstr>
      <vt:lpstr>Tablica 12.</vt:lpstr>
      <vt:lpstr>Slika 15.</vt:lpstr>
      <vt:lpstr>Slika 16.</vt:lpstr>
      <vt:lpstr>Slika 17. </vt:lpstr>
      <vt:lpstr>Tablica 13. i 14.</vt:lpstr>
      <vt:lpstr>Slika 17.</vt:lpstr>
      <vt:lpstr>Tablica 15.</vt:lpstr>
      <vt:lpstr>Slika 18.</vt:lpstr>
      <vt:lpstr>Slika 19.</vt:lpstr>
      <vt:lpstr>Slika 20.</vt:lpstr>
      <vt:lpstr>Slika 21.</vt:lpstr>
      <vt:lpstr>Slika 22.</vt:lpstr>
      <vt:lpstr>Slika 23.</vt:lpstr>
      <vt:lpstr>Slika 24.</vt:lpstr>
      <vt:lpstr>Slika 25.</vt:lpstr>
      <vt:lpstr>Slika 26.</vt:lpstr>
      <vt:lpstr>Slika 27.</vt:lpstr>
      <vt:lpstr>Slika 28.</vt:lpstr>
      <vt:lpstr>Slika 29.</vt:lpstr>
      <vt:lpstr>Tablica 16.</vt:lpstr>
      <vt:lpstr>Slika 30.</vt:lpstr>
      <vt:lpstr>Slika 31. i 32.</vt:lpstr>
      <vt:lpstr>Tablica 17.</vt:lpstr>
      <vt:lpstr>'Tablica 1.'!_Toc416770595</vt:lpstr>
      <vt:lpstr>'Tablica 2'!_Toc416770596</vt:lpstr>
      <vt:lpstr>'Tablica 3.'!_Toc416770597</vt:lpstr>
      <vt:lpstr>'Tablica 5.'!_Toc416770597</vt:lpstr>
      <vt:lpstr>'Slika 7.'!_Toc416770620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Pavelić</dc:creator>
  <cp:lastModifiedBy>Ana-Marija Brkljačić</cp:lastModifiedBy>
  <cp:lastPrinted>2024-07-24T08:04:37Z</cp:lastPrinted>
  <dcterms:created xsi:type="dcterms:W3CDTF">2014-11-26T13:56:26Z</dcterms:created>
  <dcterms:modified xsi:type="dcterms:W3CDTF">2026-08-21T09:40:30Z</dcterms:modified>
</cp:coreProperties>
</file>