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6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7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b.local\hnb\Users07$\zbugarin\Documents\Publikacija PT i Računi - NOVO\"/>
    </mc:Choice>
  </mc:AlternateContent>
  <xr:revisionPtr revIDLastSave="0" documentId="8_{CA094D67-041A-4F2E-A469-7FD163DB5366}" xr6:coauthVersionLast="47" xr6:coauthVersionMax="47" xr10:uidLastSave="{00000000-0000-0000-0000-000000000000}"/>
  <bookViews>
    <workbookView xWindow="-120" yWindow="-120" windowWidth="29040" windowHeight="15720" tabRatio="816" xr2:uid="{07F833F8-DEDA-4A3D-8CAD-046355BA763B}"/>
  </bookViews>
  <sheets>
    <sheet name="Tablica 1." sheetId="26" r:id="rId1"/>
    <sheet name="Slika 1. " sheetId="27" r:id="rId2"/>
    <sheet name="Slika 2." sheetId="28" r:id="rId3"/>
    <sheet name="Slika 3." sheetId="29" r:id="rId4"/>
    <sheet name="Slika 4." sheetId="30" r:id="rId5"/>
    <sheet name="Tablica 2. i Slika 5." sheetId="31" r:id="rId6"/>
    <sheet name="Tablica 3. i Slika 6." sheetId="33" r:id="rId7"/>
    <sheet name="Slika 7." sheetId="20" r:id="rId8"/>
    <sheet name="Slika 8. i 9." sheetId="19" r:id="rId9"/>
    <sheet name="Slika 10." sheetId="24" r:id="rId10"/>
    <sheet name="Slika 11." sheetId="25" r:id="rId11"/>
    <sheet name="Tablica 4. i 5." sheetId="4" r:id="rId12"/>
    <sheet name="Tablica 6., Slika 12. i 13." sheetId="13" r:id="rId13"/>
    <sheet name="Slika 14." sheetId="17" r:id="rId14"/>
    <sheet name="Slika 15." sheetId="18" r:id="rId15"/>
    <sheet name="Slika 16. " sheetId="5" r:id="rId16"/>
    <sheet name="Slika 17." sheetId="6" r:id="rId17"/>
    <sheet name="Slika 18." sheetId="8" r:id="rId18"/>
    <sheet name="Slika 19." sheetId="9" r:id="rId19"/>
    <sheet name="Tablica 7." sheetId="10" r:id="rId20"/>
    <sheet name="Tablica 8." sheetId="11" r:id="rId21"/>
    <sheet name="Tablica 9." sheetId="12" r:id="rId22"/>
  </sheets>
  <definedNames>
    <definedName name="_ftn1" localSheetId="5">'Tablica 2. i Slika 5.'!$A$7</definedName>
    <definedName name="_ftn2" localSheetId="5">'Tablica 2. i Slika 5.'!$A$8</definedName>
    <definedName name="_ftnref1" localSheetId="5">'Tablica 2. i Slika 5.'!$A$5</definedName>
    <definedName name="_ftnref2" localSheetId="5">'Tablica 2. i Slika 5.'!$A$6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2" i="4" l="1"/>
  <c r="F20" i="4"/>
  <c r="F19" i="4"/>
  <c r="F18" i="4"/>
  <c r="D22" i="4"/>
  <c r="D21" i="4"/>
  <c r="D20" i="4"/>
  <c r="D19" i="4"/>
  <c r="D18" i="4"/>
  <c r="H9" i="4"/>
  <c r="H8" i="4"/>
  <c r="H7" i="4"/>
  <c r="H6" i="4"/>
  <c r="H5" i="4"/>
  <c r="G10" i="4"/>
  <c r="F9" i="4"/>
  <c r="F7" i="4"/>
  <c r="F6" i="4"/>
  <c r="F5" i="4"/>
  <c r="D9" i="4"/>
  <c r="D8" i="4"/>
  <c r="D7" i="4"/>
  <c r="D6" i="4"/>
  <c r="D5" i="4"/>
  <c r="C6" i="26"/>
  <c r="E6" i="26"/>
  <c r="F7" i="26" s="1"/>
  <c r="D7" i="26"/>
  <c r="E24" i="26"/>
  <c r="F22" i="26" s="1"/>
  <c r="C24" i="26"/>
  <c r="D20" i="26" s="1"/>
  <c r="E13" i="26"/>
  <c r="F14" i="26" s="1"/>
  <c r="C13" i="26"/>
  <c r="D15" i="26" s="1"/>
  <c r="F8" i="26" l="1"/>
  <c r="D8" i="26"/>
  <c r="F15" i="26"/>
  <c r="D21" i="26"/>
  <c r="F23" i="26"/>
  <c r="C16" i="26"/>
  <c r="D6" i="26" s="1"/>
  <c r="D14" i="26"/>
  <c r="D18" i="26"/>
  <c r="D22" i="26"/>
  <c r="F20" i="26"/>
  <c r="F19" i="26"/>
  <c r="E16" i="26"/>
  <c r="D19" i="26"/>
  <c r="D23" i="26"/>
  <c r="F21" i="26"/>
  <c r="F18" i="26"/>
  <c r="D20" i="19"/>
  <c r="E20" i="19"/>
  <c r="F20" i="19"/>
  <c r="C20" i="19"/>
  <c r="E6" i="11"/>
  <c r="E7" i="11"/>
  <c r="E8" i="11"/>
  <c r="E9" i="11"/>
  <c r="E5" i="11"/>
  <c r="F9" i="26" l="1"/>
  <c r="E25" i="26"/>
  <c r="F10" i="26"/>
  <c r="F11" i="26"/>
  <c r="D9" i="26"/>
  <c r="D10" i="26"/>
  <c r="D13" i="26"/>
  <c r="C25" i="26"/>
  <c r="F13" i="26"/>
  <c r="H18" i="5"/>
  <c r="G18" i="5"/>
  <c r="H9" i="5"/>
  <c r="G9" i="5"/>
  <c r="F18" i="5"/>
  <c r="E18" i="5"/>
  <c r="D18" i="5"/>
  <c r="C18" i="5"/>
  <c r="H7" i="5" l="1"/>
  <c r="H8" i="5"/>
  <c r="H10" i="5"/>
  <c r="H11" i="5"/>
  <c r="H12" i="5"/>
  <c r="H13" i="5"/>
  <c r="H14" i="5"/>
  <c r="H15" i="5"/>
  <c r="H16" i="5"/>
  <c r="H17" i="5"/>
  <c r="G7" i="5"/>
  <c r="G8" i="5"/>
  <c r="G10" i="5"/>
  <c r="G11" i="5"/>
  <c r="G12" i="5"/>
  <c r="G13" i="5"/>
  <c r="G14" i="5"/>
  <c r="G15" i="5"/>
  <c r="G16" i="5"/>
  <c r="G17" i="5"/>
  <c r="H6" i="5"/>
  <c r="G6" i="5"/>
  <c r="D18" i="8" l="1"/>
  <c r="C18" i="8"/>
  <c r="G21" i="4" l="1"/>
  <c r="G22" i="4"/>
  <c r="G20" i="4"/>
  <c r="G19" i="4"/>
  <c r="G18" i="4"/>
  <c r="G9" i="4"/>
  <c r="G8" i="4"/>
  <c r="G7" i="4"/>
  <c r="G6" i="4"/>
  <c r="G5" i="4"/>
  <c r="E23" i="4"/>
  <c r="C23" i="4"/>
  <c r="E10" i="4"/>
  <c r="C10" i="4"/>
  <c r="G23" i="4" l="1"/>
  <c r="H19" i="4" l="1"/>
  <c r="H20" i="4"/>
  <c r="H22" i="4"/>
</calcChain>
</file>

<file path=xl/sharedStrings.xml><?xml version="1.0" encoding="utf-8"?>
<sst xmlns="http://schemas.openxmlformats.org/spreadsheetml/2006/main" count="287" uniqueCount="170">
  <si>
    <t>Broj transakcija</t>
  </si>
  <si>
    <t>%</t>
  </si>
  <si>
    <t>A) NACIONALNE PLATNE TRANSAKCIJE</t>
  </si>
  <si>
    <t/>
  </si>
  <si>
    <t>UKUPNO (A + B)</t>
  </si>
  <si>
    <t>Izvor: HNB</t>
  </si>
  <si>
    <t>Podaci se odnose na 2025. godinu.</t>
  </si>
  <si>
    <t>Ukupno</t>
  </si>
  <si>
    <t>Potrošač</t>
  </si>
  <si>
    <t xml:space="preserve">Način plaćanja </t>
  </si>
  <si>
    <t>Udio</t>
  </si>
  <si>
    <t xml:space="preserve">Poslovni subjekt </t>
  </si>
  <si>
    <t>Šalter</t>
  </si>
  <si>
    <t>Internetsko bankarstvo</t>
  </si>
  <si>
    <t>Mobilno bankarstvo</t>
  </si>
  <si>
    <t>Bankomat / bankarski kiosk</t>
  </si>
  <si>
    <t>E-račun</t>
  </si>
  <si>
    <t>Ostalo</t>
  </si>
  <si>
    <t>Napomena: Uključeni su nacionalni kreditni transferi na teret potrošača i</t>
  </si>
  <si>
    <t xml:space="preserve">Napomena: Uključeni su nacionalni kreditni transferi na teret potrošača i </t>
  </si>
  <si>
    <t xml:space="preserve">                  poslovnih subjekata u eurima. Podaci se odnose na 2025. godinu.</t>
  </si>
  <si>
    <t>Izvještajno razdoblje</t>
  </si>
  <si>
    <t xml:space="preserve"> </t>
  </si>
  <si>
    <t>Broj transakcija (lijevo)</t>
  </si>
  <si>
    <t>Vrijednost transakcija (desno)</t>
  </si>
  <si>
    <t xml:space="preserve"> Broj transakcija (lijevo)</t>
  </si>
  <si>
    <t xml:space="preserve"> Vrijednost transakcija (desno)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</si>
  <si>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</si>
  <si>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</si>
  <si>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</si>
  <si>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</si>
  <si>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</si>
  <si>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</si>
  <si>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</si>
  <si>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</si>
  <si>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</si>
  <si>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</si>
  <si>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</si>
  <si>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</si>
  <si>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 xml:space="preserve">Napomena: Uključeni su trajni nalozi potrošača i poslovnih subjekata u eurima. Podaci se odnose na 2025. godinu. </t>
  </si>
  <si>
    <t>Vrsta iznosa</t>
  </si>
  <si>
    <t>Primljeni kreditni transferi</t>
  </si>
  <si>
    <t>Poslani kreditni transferi</t>
  </si>
  <si>
    <t>Broj transakcija – lijevo</t>
  </si>
  <si>
    <t>Vrijednost transakcija – desno</t>
  </si>
  <si>
    <t>Napomena: Ukupan broj i vrijednost transakcija usluge plaćanja računa potrošača u eurima. Podaci se odnose na 2025. godinu.</t>
  </si>
  <si>
    <t>vlj. 23</t>
  </si>
  <si>
    <t>vlj. 24</t>
  </si>
  <si>
    <t>Napomena: Podaci se odnose na transakcije terećenja bez naloga izvršenih</t>
  </si>
  <si>
    <t>u svim valutama, preračunato u eure.</t>
  </si>
  <si>
    <t>vlj. 25</t>
  </si>
  <si>
    <t>Vrsta računa</t>
  </si>
  <si>
    <t>Transakcijski račun</t>
  </si>
  <si>
    <t>Drugi platni račun</t>
  </si>
  <si>
    <t>na dan 31. prosinca 2025.</t>
  </si>
  <si>
    <t>Napomena: Uključeni su blokirani računi na dan 31. prosinca 2025.</t>
  </si>
  <si>
    <t>Opis načina plaćanja</t>
  </si>
  <si>
    <t>Izravno terećenje</t>
  </si>
  <si>
    <t>Trajni nalog</t>
  </si>
  <si>
    <t>Napomena: Stanje na dan 31. prosinca 2025.</t>
  </si>
  <si>
    <t>Broj platnih servisa (usluga)</t>
  </si>
  <si>
    <t>4 i više</t>
  </si>
  <si>
    <t>Napomena: Prikaz broja platnih servisa (usluga) kojima se koriste klijenti kreditnih institucija</t>
  </si>
  <si>
    <t>Broj 
transakcija</t>
  </si>
  <si>
    <t>Vrijednost 
transakcija</t>
  </si>
  <si>
    <t>Napomena: Uključeni su nacionalni kreditni transferi na teret potrošača i poslovnih subjekata u eurima u 2025. godini.</t>
  </si>
  <si>
    <r>
      <t xml:space="preserve">Broj transakcija  </t>
    </r>
    <r>
      <rPr>
        <b/>
        <sz val="8"/>
        <color theme="1"/>
        <rFont val="Calibri"/>
        <family val="2"/>
        <charset val="238"/>
      </rPr>
      <t xml:space="preserve">̶ </t>
    </r>
    <r>
      <rPr>
        <b/>
        <sz val="8"/>
        <color theme="1"/>
        <rFont val="Life L2"/>
        <family val="1"/>
        <charset val="238"/>
      </rPr>
      <t xml:space="preserve"> internetsko bankarstvo</t>
    </r>
  </si>
  <si>
    <r>
      <t xml:space="preserve">Broj transakcija  </t>
    </r>
    <r>
      <rPr>
        <b/>
        <sz val="8"/>
        <color theme="1"/>
        <rFont val="Calibri"/>
        <family val="2"/>
        <charset val="238"/>
      </rPr>
      <t xml:space="preserve">̶ </t>
    </r>
    <r>
      <rPr>
        <b/>
        <sz val="8"/>
        <color theme="1"/>
        <rFont val="Life L2"/>
        <family val="1"/>
        <charset val="238"/>
      </rPr>
      <t xml:space="preserve"> mobilno bankarstvo</t>
    </r>
  </si>
  <si>
    <r>
      <t xml:space="preserve">Vrijednost transakcija  </t>
    </r>
    <r>
      <rPr>
        <b/>
        <sz val="8"/>
        <color theme="1"/>
        <rFont val="Calibri"/>
        <family val="2"/>
        <charset val="238"/>
      </rPr>
      <t xml:space="preserve">̶ </t>
    </r>
    <r>
      <rPr>
        <b/>
        <sz val="8"/>
        <color theme="1"/>
        <rFont val="Life L2"/>
        <family val="1"/>
        <charset val="238"/>
      </rPr>
      <t xml:space="preserve"> internetsko bankarstvo</t>
    </r>
  </si>
  <si>
    <r>
      <t xml:space="preserve">Vrijednost transakcija  </t>
    </r>
    <r>
      <rPr>
        <b/>
        <sz val="8"/>
        <color theme="1"/>
        <rFont val="Calibri"/>
        <family val="2"/>
        <charset val="238"/>
      </rPr>
      <t xml:space="preserve">̶ </t>
    </r>
    <r>
      <rPr>
        <b/>
        <sz val="8"/>
        <color theme="1"/>
        <rFont val="Life L2"/>
        <family val="1"/>
        <charset val="238"/>
      </rPr>
      <t xml:space="preserve"> mobilno bankarstvo</t>
    </r>
  </si>
  <si>
    <t>POTROŠAČ</t>
  </si>
  <si>
    <t>POSLOVNI SUBJEKT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</si>
  <si>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</si>
  <si>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</si>
  <si>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</si>
  <si>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</si>
  <si>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</si>
  <si>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</si>
  <si>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</si>
  <si>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</si>
  <si>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</si>
  <si>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</si>
  <si>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</si>
  <si>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</si>
  <si>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 xml:space="preserve">Izvršene platne transakcije (1) </t>
  </si>
  <si>
    <t>Vrijednost transakcija
u eurima</t>
  </si>
  <si>
    <t xml:space="preserve">1. Poslani kreditni transferi (2) </t>
  </si>
  <si>
    <t>1.1. Kreditni transferi</t>
  </si>
  <si>
    <t>1.2. Trajni nalozi</t>
  </si>
  <si>
    <t>2. Usluga plaćanja računa</t>
  </si>
  <si>
    <t>3. Izravna terećenja</t>
  </si>
  <si>
    <t>4. Terećenja bez naloga (3)</t>
  </si>
  <si>
    <t xml:space="preserve">B) MEĐUNARODNE PLATNE TRANSAKCIJE </t>
  </si>
  <si>
    <t>Napomena: Uključene su platne transakcije potrošača, poslovnih subjekata, kreditnih institucija i Fine, izvršene u svim valutama, preračunato u eure.</t>
  </si>
  <si>
    <t>5. Poslane novčane pošiljke</t>
  </si>
  <si>
    <t xml:space="preserve">6. Transakcije platnim karticama izdanima u RH (4) </t>
  </si>
  <si>
    <t>6.1. Debitne platne kartice</t>
  </si>
  <si>
    <t xml:space="preserve">6.2. Kreditne platne kartice </t>
  </si>
  <si>
    <t xml:space="preserve">7. Poslani kreditni transferi  (5) </t>
  </si>
  <si>
    <t>8. Primljeni kreditni transferi (6)</t>
  </si>
  <si>
    <t>9. Poslane novčane pošiljke</t>
  </si>
  <si>
    <t>10. Primljene novčane pošiljke</t>
  </si>
  <si>
    <t xml:space="preserve">11. Transakcije platnim karticama izdanima u RH (7) </t>
  </si>
  <si>
    <t xml:space="preserve">12. Transakcije prihvata platnih kartica izdanih izvan RH (8) </t>
  </si>
  <si>
    <t>UKUPNO NACIONALNE PLATNE TRANSAKCIJE (1. –  6.)</t>
  </si>
  <si>
    <t>Usluga plaćanja računa</t>
  </si>
  <si>
    <t>Terećenje bez naloga</t>
  </si>
  <si>
    <t>Transakcije platnim karticama izdanima u RH</t>
  </si>
  <si>
    <t>vrijednost transakcija</t>
  </si>
  <si>
    <t xml:space="preserve">Napomena: Nacionalne bezgotovinske platne transakcije obuhvaćaju izvršene bezgotovinske </t>
  </si>
  <si>
    <t>platne transakcije u svim valutama, preračunato u eure.</t>
  </si>
  <si>
    <t>Transakcije prihvata platnih kartica izdanih izvan RH</t>
  </si>
  <si>
    <t>Slika 1. Struktura nacionalnih bezgotovinskih platnih transakcija prema broju izvršenih platnih transakcija</t>
  </si>
  <si>
    <t>Slika 2. Struktura nacionalnih bezgotovinskih platnih transakcija prema vrijednosti izvršenih platnih transakcija</t>
  </si>
  <si>
    <t>Slika 3. Struktura međunarodnih bezgotovinskih platnih transakcija prema broju izvršenih platnih transakcija</t>
  </si>
  <si>
    <t xml:space="preserve">Napomena: Podaci se odnose na vrijednost međunarodnih bezgotovinskih platnih transakcija </t>
  </si>
  <si>
    <t>izvršenih u svim valutama, preračunato u eure.</t>
  </si>
  <si>
    <t>Slika 4. Struktura međunarodnih bezgotovinskih platnih transakcija prema vrijednosti izvršenih platnih transakcija</t>
  </si>
  <si>
    <t>Kreditni transferi</t>
  </si>
  <si>
    <t>Kartične transakcije</t>
  </si>
  <si>
    <t>Izravna terećenja</t>
  </si>
  <si>
    <t>Transakcije elektroničkim novcem</t>
  </si>
  <si>
    <t xml:space="preserve"> Izvor [1]: EBA 2025 Report on payment fraud (EBA/REP/2025/40 DECEMBER 2025)</t>
  </si>
  <si>
    <t xml:space="preserve"> Izvor [2]: Statistika platnog prometa, Hrvatska narodna banka, 2026.</t>
  </si>
  <si>
    <t xml:space="preserve"> Izvor: EBA 2025 Report on payment fraud (EBA/REP/2025/40 DECEMBER 2025)</t>
  </si>
  <si>
    <t>Republika Hrvatska</t>
  </si>
  <si>
    <t>Europski gospodarski prostor</t>
  </si>
  <si>
    <t>Slika 7. Iniciranje kreditnih transfera</t>
  </si>
  <si>
    <t>Slika 8. i 9. Broj i vrijednost nacionalnih kreditnih transfera potrošača i poslovnih subjekata u eurima</t>
  </si>
  <si>
    <t>Slika 8. Broj nacionalnih kreditnih transfera potrošača i poslovnih subjekata u eurima</t>
  </si>
  <si>
    <t>Slika 9. Vrijednost nacionalnih kreditnih transfera potrošača i poslovnih subjekata u eurima</t>
  </si>
  <si>
    <t>Slika 10. Kanali zadavanja platnih naloga</t>
  </si>
  <si>
    <t>Slika 11. Korisnici digitalnih bankarskih kanala</t>
  </si>
  <si>
    <t>Tablica 4. Ukupan broj nacionalnih kreditnih transfera zadanih elektronički</t>
  </si>
  <si>
    <t>Tablica 5. Ukupna vrijednost nacionalnih kreditnih transfera zadanih elektronički</t>
  </si>
  <si>
    <t xml:space="preserve">Tablica 6. Prosječan broj i vrijednost transakcija nacionalnih kreditnih transfera zadanih elektronički prema broju korisnika platnih usluga </t>
  </si>
  <si>
    <t>Slika 14. Ukupan broj i vrijednost nacionalnih kreditnih transfera potrošača zadanih internetskim i mobilnim bankarstvom</t>
  </si>
  <si>
    <t>Slika 15. Ukupan broj i vrijednost nacionalnih kreditnih transfera poslovnih subjekata zadanih internetskim i mobilnim bankarstvom</t>
  </si>
  <si>
    <t>Slika 16. Ukupan broj i vrijednost transakcija trajnog naloga potrošača i poslovnih subjekata</t>
  </si>
  <si>
    <t>Slika 17. Prosječna vrijednost međunarodnih kreditnih transfera potrošača i poslovnih subjekata</t>
  </si>
  <si>
    <t>Slika 18. Broj i vrijednost transakcija usluge plaćanja računa</t>
  </si>
  <si>
    <t xml:space="preserve">Slika 19.  Broj i vrijednost transakcija terećenja bez naloga </t>
  </si>
  <si>
    <t xml:space="preserve">Tablica 7. Broj računa za plaćanje potrošača i poslovnih subjekata </t>
  </si>
  <si>
    <t xml:space="preserve">Tablica 8. Broj korisnika prema platnim servisima </t>
  </si>
  <si>
    <t>Tablica 9. Platni servisi (usluge) povezani s računom za plaćanje</t>
  </si>
  <si>
    <t>Vrijednost transakcija</t>
  </si>
  <si>
    <t>2024. [1]</t>
  </si>
  <si>
    <t>2025. [2]</t>
  </si>
  <si>
    <r>
      <t xml:space="preserve">Tablica 2. Udio prijevarnih transakcija u ukupnoj vrijednosti transakcija po vrstama transakcija </t>
    </r>
    <r>
      <rPr>
        <b/>
        <sz val="12"/>
        <color theme="1"/>
        <rFont val="Calibri"/>
        <family val="2"/>
        <charset val="238"/>
      </rPr>
      <t>–</t>
    </r>
    <r>
      <rPr>
        <b/>
        <sz val="12"/>
        <color theme="1"/>
        <rFont val="Calibri"/>
        <family val="2"/>
        <charset val="238"/>
        <scheme val="minor"/>
      </rPr>
      <t xml:space="preserve"> usporedba Republike Hrvatske i Europskoga gospodarskog prostora (EGP) u 2024. godini</t>
    </r>
  </si>
  <si>
    <t>Slika 6. Udio prijevarnih transakcija u ukupnoj vrijednosti transakcija po vrstama transakcija – usporedba Republike Hrvatske i Europskoga gospodarskog prostora (EGP) u 2024. godini</t>
  </si>
  <si>
    <t>Broj transakcija – potrošač</t>
  </si>
  <si>
    <t>Vrijednost transakcija – potrošač</t>
  </si>
  <si>
    <t>Broj transakcija – poslovni subjekt</t>
  </si>
  <si>
    <t>Vrijednost transakcija – poslovni subjekt</t>
  </si>
  <si>
    <t>Napomena: Uključeni su nacionalni kreditni transferi potrošača i poslovnih subjekata u eurima.</t>
  </si>
  <si>
    <t>Slika 12. Prosječan broj i vrijednost transakcija potrošača zadanih putem internetskog i mobilnog bankarstva</t>
  </si>
  <si>
    <t>Slika 13. Prosječan broj i vrijednost transakcija poslovnih subjekata zadanih putem internetskog i mobilnog bankarstva</t>
  </si>
  <si>
    <t>Ukupno – poslovni subjekti</t>
  </si>
  <si>
    <r>
      <t xml:space="preserve">Ukupno </t>
    </r>
    <r>
      <rPr>
        <sz val="8"/>
        <color theme="1"/>
        <rFont val="Life L2"/>
        <family val="1"/>
        <charset val="238"/>
      </rPr>
      <t>–</t>
    </r>
    <r>
      <rPr>
        <b/>
        <sz val="8"/>
        <color theme="1"/>
        <rFont val="Life L2"/>
        <family val="1"/>
        <charset val="238"/>
      </rPr>
      <t xml:space="preserve"> potrošači</t>
    </r>
  </si>
  <si>
    <t>Prosječna vrijednost – poslovni subjekt</t>
  </si>
  <si>
    <t>Prosječna vrijednost – potrošač</t>
  </si>
  <si>
    <t>UKUPNO MEĐUNARODNE PLATNE TRANSAKCIJE (7. – 11.)</t>
  </si>
  <si>
    <t>Tablica 2. Udio prijevarnih transakcija u ukupnoj vrijednosti transakcija po vrstama transakcija u 2024. i 2025. godini</t>
  </si>
  <si>
    <t>Slika 5. Udio prijevarnih transakcija u ukupnoj vrijednosti transakcija po vrstama transakcija u 2024. i 2025. godini</t>
  </si>
  <si>
    <t>stanje na dan 31. 12. 2025.</t>
  </si>
  <si>
    <t>Napomena: Uključeni su nacionalni kreditni transferi potrošača u eurima.</t>
  </si>
  <si>
    <t>Napomena: Uključeni su nacionalni kreditni transferi poslovnih subjekata u eurima.</t>
  </si>
  <si>
    <t>Nisu uključeni računi kreditnih institucija i HNB-a.</t>
  </si>
  <si>
    <t xml:space="preserve">Vrijednost
 transakcija </t>
  </si>
  <si>
    <t>Tablica 1. Platne transakcije u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</si>
</sst>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00%"/>
    <numFmt numFmtId="166" formatCode="[$-41A]mmm/\ yy;@"/>
    <numFmt numFmtId="167" formatCode="0.0%"/>
    <numFmt numFmtId="168" formatCode="0.00000"/>
  </numFmts>
  <fonts count="47" x14ac:knownFonts="1"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9"/>
      <name val="Life L2"/>
      <family val="1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Life L2"/>
      <family val="1"/>
      <charset val="238"/>
    </font>
    <font>
      <sz val="9"/>
      <color rgb="FF000000"/>
      <name val="Arial"/>
      <family val="2"/>
      <charset val="238"/>
    </font>
    <font>
      <b/>
      <sz val="8"/>
      <color theme="1"/>
      <name val="Life L2"/>
      <family val="1"/>
      <charset val="238"/>
    </font>
    <font>
      <sz val="8"/>
      <color theme="1"/>
      <name val="Life L2"/>
      <family val="1"/>
      <charset val="238"/>
    </font>
    <font>
      <sz val="8"/>
      <color theme="1"/>
      <name val="Arial"/>
      <family val="2"/>
      <charset val="238"/>
    </font>
    <font>
      <sz val="8"/>
      <name val="Life L2"/>
      <family val="1"/>
      <charset val="238"/>
    </font>
    <font>
      <b/>
      <sz val="8"/>
      <name val="Life L2"/>
      <family val="1"/>
      <charset val="238"/>
    </font>
    <font>
      <sz val="8"/>
      <color rgb="FF000000"/>
      <name val="Life L2"/>
      <family val="1"/>
      <charset val="238"/>
    </font>
    <font>
      <b/>
      <sz val="12"/>
      <name val="Life L2"/>
      <family val="1"/>
      <charset val="238"/>
    </font>
    <font>
      <b/>
      <sz val="10"/>
      <color theme="1"/>
      <name val="Life L2"/>
      <family val="1"/>
      <charset val="238"/>
    </font>
    <font>
      <b/>
      <sz val="10"/>
      <color rgb="FFFF0000"/>
      <name val="Life L2"/>
      <family val="1"/>
      <charset val="238"/>
    </font>
    <font>
      <sz val="10"/>
      <color theme="1"/>
      <name val="Life L2"/>
      <family val="1"/>
      <charset val="238"/>
    </font>
    <font>
      <b/>
      <sz val="11"/>
      <name val="Calibri"/>
      <family val="2"/>
      <charset val="238"/>
    </font>
    <font>
      <b/>
      <sz val="10"/>
      <name val="Life L2"/>
      <family val="1"/>
      <charset val="238"/>
    </font>
    <font>
      <b/>
      <sz val="11"/>
      <color indexed="8"/>
      <name val="Calibri"/>
      <family val="2"/>
      <charset val="238"/>
      <scheme val="minor"/>
    </font>
    <font>
      <sz val="12"/>
      <color theme="1"/>
      <name val="Life L2"/>
      <family val="1"/>
      <charset val="238"/>
    </font>
    <font>
      <sz val="12"/>
      <color theme="1"/>
      <name val="Arial"/>
      <family val="2"/>
    </font>
    <font>
      <sz val="7"/>
      <color theme="1"/>
      <name val="Arial"/>
      <family val="2"/>
      <charset val="238"/>
    </font>
    <font>
      <sz val="7"/>
      <color theme="1"/>
      <name val="Life L2"/>
      <family val="1"/>
      <charset val="238"/>
    </font>
    <font>
      <sz val="8"/>
      <color rgb="FFFF0000"/>
      <name val="Life L2"/>
      <family val="1"/>
      <charset val="238"/>
    </font>
    <font>
      <b/>
      <sz val="12"/>
      <color theme="1"/>
      <name val="Life L2"/>
      <family val="1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Life L2"/>
      <family val="1"/>
      <charset val="238"/>
    </font>
    <font>
      <b/>
      <sz val="8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Life L2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color indexed="8"/>
      <name val="Life L2"/>
      <family val="1"/>
      <charset val="238"/>
    </font>
    <font>
      <b/>
      <sz val="11"/>
      <name val="Life L2"/>
      <family val="1"/>
      <charset val="238"/>
    </font>
    <font>
      <b/>
      <sz val="11"/>
      <color indexed="10"/>
      <name val="Life L2"/>
      <family val="1"/>
      <charset val="238"/>
    </font>
    <font>
      <sz val="10"/>
      <color indexed="8"/>
      <name val="Life L2"/>
      <family val="1"/>
      <charset val="238"/>
    </font>
    <font>
      <b/>
      <sz val="8"/>
      <color indexed="8"/>
      <name val="Life L2"/>
      <family val="1"/>
      <charset val="238"/>
    </font>
    <font>
      <b/>
      <sz val="8"/>
      <color rgb="FFFF0000"/>
      <name val="Life L2"/>
      <family val="1"/>
      <charset val="238"/>
    </font>
    <font>
      <b/>
      <sz val="10"/>
      <color indexed="8"/>
      <name val="Life L2"/>
      <family val="1"/>
      <charset val="238"/>
    </font>
    <font>
      <sz val="8"/>
      <color indexed="8"/>
      <name val="Life L2"/>
      <family val="1"/>
      <charset val="238"/>
    </font>
    <font>
      <b/>
      <sz val="12"/>
      <color indexed="8"/>
      <name val="Life L2"/>
      <family val="1"/>
      <charset val="238"/>
    </font>
    <font>
      <b/>
      <sz val="12"/>
      <color theme="1"/>
      <name val="Calibri"/>
      <family val="2"/>
      <charset val="238"/>
    </font>
    <font>
      <sz val="10"/>
      <color rgb="FF000000"/>
      <name val="Life L2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rgb="FFFF0000"/>
      </top>
      <bottom/>
      <diagonal/>
    </border>
  </borders>
  <cellStyleXfs count="9">
    <xf numFmtId="0" fontId="0" fillId="0" borderId="0"/>
    <xf numFmtId="0" fontId="1" fillId="0" borderId="1" applyNumberFormat="0" applyFill="0" applyAlignment="0" applyProtection="0"/>
    <xf numFmtId="164" fontId="3" fillId="0" borderId="2" applyNumberFormat="0" applyProtection="0">
      <alignment horizontal="right" vertical="center" wrapText="1"/>
    </xf>
    <xf numFmtId="164" fontId="3" fillId="0" borderId="3" applyNumberFormat="0" applyFill="0" applyAlignment="0" applyProtection="0"/>
    <xf numFmtId="164" fontId="3" fillId="0" borderId="4" applyNumberFormat="0" applyFill="0" applyAlignment="0" applyProtection="0"/>
    <xf numFmtId="164" fontId="3" fillId="0" borderId="0" applyNumberFormat="0" applyFill="0" applyBorder="0" applyAlignment="0" applyProtection="0"/>
    <xf numFmtId="164" fontId="8" fillId="0" borderId="4" applyNumberFormat="0" applyFill="0" applyAlignment="0" applyProtection="0"/>
    <xf numFmtId="164" fontId="21" fillId="0" borderId="0" applyNumberFormat="0" applyFill="0" applyBorder="0" applyAlignment="0" applyProtection="0"/>
    <xf numFmtId="9" fontId="26" fillId="0" borderId="0" applyFont="0" applyFill="0" applyBorder="0" applyAlignment="0" applyProtection="0"/>
  </cellStyleXfs>
  <cellXfs count="249">
    <xf numFmtId="0" fontId="0" fillId="0" borderId="0" xfId="0"/>
    <xf numFmtId="0" fontId="5" fillId="0" borderId="0" xfId="0" applyFont="1" applyAlignment="1">
      <alignment horizontal="left" vertical="top"/>
    </xf>
    <xf numFmtId="0" fontId="6" fillId="0" borderId="0" xfId="5" applyNumberFormat="1" applyFont="1"/>
    <xf numFmtId="0" fontId="7" fillId="0" borderId="0" xfId="0" applyFont="1"/>
    <xf numFmtId="0" fontId="6" fillId="0" borderId="2" xfId="2" applyNumberFormat="1" applyFont="1" applyAlignment="1">
      <alignment horizontal="left" vertical="center" wrapText="1"/>
    </xf>
    <xf numFmtId="0" fontId="6" fillId="0" borderId="2" xfId="2" applyNumberFormat="1" applyFont="1">
      <alignment horizontal="right" vertical="center" wrapText="1"/>
    </xf>
    <xf numFmtId="0" fontId="6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3" fontId="7" fillId="0" borderId="0" xfId="0" applyNumberFormat="1" applyFont="1"/>
    <xf numFmtId="10" fontId="7" fillId="0" borderId="0" xfId="0" applyNumberFormat="1" applyFont="1"/>
    <xf numFmtId="3" fontId="7" fillId="0" borderId="0" xfId="0" applyNumberFormat="1" applyFont="1" applyAlignment="1">
      <alignment horizontal="center"/>
    </xf>
    <xf numFmtId="10" fontId="7" fillId="0" borderId="0" xfId="0" applyNumberFormat="1" applyFont="1" applyAlignment="1">
      <alignment horizontal="center"/>
    </xf>
    <xf numFmtId="0" fontId="7" fillId="0" borderId="4" xfId="6" applyNumberFormat="1" applyFont="1"/>
    <xf numFmtId="3" fontId="7" fillId="2" borderId="4" xfId="6" applyNumberFormat="1" applyFont="1" applyFill="1"/>
    <xf numFmtId="10" fontId="7" fillId="0" borderId="4" xfId="0" applyNumberFormat="1" applyFont="1" applyBorder="1"/>
    <xf numFmtId="3" fontId="7" fillId="0" borderId="4" xfId="6" applyNumberFormat="1" applyFont="1" applyFill="1"/>
    <xf numFmtId="10" fontId="9" fillId="0" borderId="0" xfId="0" applyNumberFormat="1" applyFont="1"/>
    <xf numFmtId="0" fontId="6" fillId="0" borderId="4" xfId="6" applyNumberFormat="1" applyFont="1"/>
    <xf numFmtId="3" fontId="6" fillId="2" borderId="4" xfId="6" applyNumberFormat="1" applyFont="1" applyFill="1"/>
    <xf numFmtId="9" fontId="6" fillId="2" borderId="4" xfId="6" applyNumberFormat="1" applyFont="1" applyFill="1"/>
    <xf numFmtId="3" fontId="6" fillId="0" borderId="4" xfId="6" applyNumberFormat="1" applyFont="1" applyFill="1"/>
    <xf numFmtId="9" fontId="6" fillId="0" borderId="2" xfId="0" applyNumberFormat="1" applyFont="1" applyBorder="1"/>
    <xf numFmtId="3" fontId="6" fillId="0" borderId="2" xfId="0" applyNumberFormat="1" applyFont="1" applyBorder="1"/>
    <xf numFmtId="9" fontId="10" fillId="0" borderId="2" xfId="0" applyNumberFormat="1" applyFont="1" applyBorder="1"/>
    <xf numFmtId="0" fontId="11" fillId="0" borderId="0" xfId="0" applyFont="1" applyAlignment="1">
      <alignment vertical="center"/>
    </xf>
    <xf numFmtId="3" fontId="7" fillId="2" borderId="0" xfId="0" applyNumberFormat="1" applyFont="1" applyFill="1"/>
    <xf numFmtId="10" fontId="7" fillId="2" borderId="0" xfId="0" applyNumberFormat="1" applyFont="1" applyFill="1"/>
    <xf numFmtId="10" fontId="7" fillId="2" borderId="4" xfId="6" applyNumberFormat="1" applyFont="1" applyFill="1"/>
    <xf numFmtId="3" fontId="7" fillId="0" borderId="4" xfId="0" applyNumberFormat="1" applyFont="1" applyBorder="1"/>
    <xf numFmtId="9" fontId="6" fillId="0" borderId="4" xfId="0" applyNumberFormat="1" applyFont="1" applyBorder="1"/>
    <xf numFmtId="3" fontId="6" fillId="0" borderId="4" xfId="0" applyNumberFormat="1" applyFont="1" applyBorder="1"/>
    <xf numFmtId="0" fontId="6" fillId="3" borderId="2" xfId="2" applyNumberFormat="1" applyFont="1" applyFill="1">
      <alignment horizontal="right" vertical="center" wrapText="1"/>
    </xf>
    <xf numFmtId="3" fontId="7" fillId="3" borderId="0" xfId="0" applyNumberFormat="1" applyFont="1" applyFill="1"/>
    <xf numFmtId="3" fontId="7" fillId="3" borderId="0" xfId="0" applyNumberFormat="1" applyFont="1" applyFill="1" applyAlignment="1">
      <alignment horizontal="right"/>
    </xf>
    <xf numFmtId="0" fontId="6" fillId="0" borderId="4" xfId="4" applyNumberFormat="1" applyFont="1"/>
    <xf numFmtId="3" fontId="6" fillId="0" borderId="4" xfId="4" applyNumberFormat="1" applyFont="1"/>
    <xf numFmtId="3" fontId="6" fillId="3" borderId="4" xfId="4" applyNumberFormat="1" applyFont="1" applyFill="1"/>
    <xf numFmtId="0" fontId="13" fillId="0" borderId="0" xfId="5" applyNumberFormat="1" applyFont="1"/>
    <xf numFmtId="3" fontId="15" fillId="0" borderId="0" xfId="0" applyNumberFormat="1" applyFont="1"/>
    <xf numFmtId="0" fontId="15" fillId="0" borderId="0" xfId="0" applyFont="1"/>
    <xf numFmtId="0" fontId="6" fillId="0" borderId="0" xfId="0" applyFont="1"/>
    <xf numFmtId="0" fontId="12" fillId="0" borderId="0" xfId="1" applyNumberFormat="1" applyFont="1" applyBorder="1"/>
    <xf numFmtId="0" fontId="7" fillId="0" borderId="4" xfId="0" applyFont="1" applyBorder="1"/>
    <xf numFmtId="0" fontId="16" fillId="0" borderId="0" xfId="0" applyFont="1"/>
    <xf numFmtId="3" fontId="5" fillId="0" borderId="0" xfId="0" applyNumberFormat="1" applyFont="1" applyAlignment="1">
      <alignment vertical="center"/>
    </xf>
    <xf numFmtId="0" fontId="5" fillId="0" borderId="6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left" vertical="top"/>
    </xf>
    <xf numFmtId="3" fontId="5" fillId="0" borderId="6" xfId="0" applyNumberFormat="1" applyFont="1" applyBorder="1" applyAlignment="1">
      <alignment vertical="center"/>
    </xf>
    <xf numFmtId="3" fontId="0" fillId="0" borderId="6" xfId="0" applyNumberFormat="1" applyBorder="1"/>
    <xf numFmtId="0" fontId="7" fillId="0" borderId="0" xfId="0" applyFont="1"/>
    <xf numFmtId="0" fontId="7" fillId="0" borderId="0" xfId="0" applyFont="1" applyAlignment="1">
      <alignment horizontal="left"/>
    </xf>
    <xf numFmtId="0" fontId="18" fillId="0" borderId="0" xfId="0" applyFont="1"/>
    <xf numFmtId="0" fontId="0" fillId="2" borderId="0" xfId="0" applyFill="1"/>
    <xf numFmtId="0" fontId="8" fillId="2" borderId="4" xfId="6" applyNumberFormat="1" applyFill="1"/>
    <xf numFmtId="0" fontId="3" fillId="2" borderId="4" xfId="6" applyNumberFormat="1" applyFont="1" applyFill="1" applyAlignment="1">
      <alignment vertical="center" wrapText="1"/>
    </xf>
    <xf numFmtId="17" fontId="8" fillId="2" borderId="0" xfId="0" applyNumberFormat="1" applyFont="1" applyFill="1" applyAlignment="1">
      <alignment horizontal="center"/>
    </xf>
    <xf numFmtId="3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7" fontId="8" fillId="2" borderId="0" xfId="6" applyNumberFormat="1" applyFill="1" applyBorder="1" applyAlignment="1">
      <alignment horizontal="center"/>
    </xf>
    <xf numFmtId="3" fontId="8" fillId="2" borderId="0" xfId="6" applyNumberFormat="1" applyFill="1" applyBorder="1" applyAlignment="1">
      <alignment horizontal="center"/>
    </xf>
    <xf numFmtId="0" fontId="8" fillId="2" borderId="0" xfId="0" applyFont="1" applyFill="1"/>
    <xf numFmtId="17" fontId="8" fillId="2" borderId="4" xfId="6" applyNumberFormat="1" applyFill="1" applyBorder="1" applyAlignment="1">
      <alignment horizontal="center"/>
    </xf>
    <xf numFmtId="3" fontId="8" fillId="2" borderId="4" xfId="6" applyNumberFormat="1" applyFill="1" applyBorder="1" applyAlignment="1">
      <alignment horizontal="center"/>
    </xf>
    <xf numFmtId="0" fontId="0" fillId="2" borderId="0" xfId="0" applyFill="1" applyBorder="1"/>
    <xf numFmtId="0" fontId="8" fillId="2" borderId="0" xfId="0" applyFont="1" applyFill="1" applyBorder="1"/>
    <xf numFmtId="0" fontId="7" fillId="0" borderId="0" xfId="0" applyFont="1"/>
    <xf numFmtId="164" fontId="7" fillId="0" borderId="0" xfId="0" applyNumberFormat="1" applyFont="1"/>
    <xf numFmtId="3" fontId="19" fillId="0" borderId="0" xfId="0" applyNumberFormat="1" applyFont="1" applyAlignment="1">
      <alignment horizontal="right" vertical="center"/>
    </xf>
    <xf numFmtId="0" fontId="17" fillId="0" borderId="0" xfId="1" applyNumberFormat="1" applyFont="1" applyBorder="1"/>
    <xf numFmtId="0" fontId="7" fillId="0" borderId="0" xfId="0" applyFont="1" applyBorder="1"/>
    <xf numFmtId="3" fontId="20" fillId="0" borderId="0" xfId="0" applyNumberFormat="1" applyFont="1" applyAlignment="1">
      <alignment horizontal="right" vertical="center"/>
    </xf>
    <xf numFmtId="0" fontId="23" fillId="0" borderId="0" xfId="0" applyFont="1"/>
    <xf numFmtId="0" fontId="7" fillId="0" borderId="0" xfId="0" applyFont="1" applyFill="1"/>
    <xf numFmtId="0" fontId="6" fillId="0" borderId="2" xfId="2" applyNumberFormat="1" applyFont="1" applyFill="1" applyAlignment="1">
      <alignment horizontal="left" vertical="center" wrapText="1"/>
    </xf>
    <xf numFmtId="0" fontId="6" fillId="0" borderId="2" xfId="2" applyNumberFormat="1" applyFont="1" applyFill="1">
      <alignment horizontal="right" vertical="center" wrapText="1"/>
    </xf>
    <xf numFmtId="3" fontId="7" fillId="0" borderId="0" xfId="0" applyNumberFormat="1" applyFont="1" applyFill="1"/>
    <xf numFmtId="0" fontId="7" fillId="0" borderId="4" xfId="0" applyFont="1" applyFill="1" applyBorder="1"/>
    <xf numFmtId="3" fontId="7" fillId="0" borderId="4" xfId="0" applyNumberFormat="1" applyFont="1" applyFill="1" applyBorder="1"/>
    <xf numFmtId="0" fontId="11" fillId="0" borderId="0" xfId="0" applyFont="1" applyFill="1" applyAlignment="1">
      <alignment vertical="center"/>
    </xf>
    <xf numFmtId="0" fontId="22" fillId="0" borderId="0" xfId="7" applyNumberFormat="1" applyFont="1" applyFill="1"/>
    <xf numFmtId="0" fontId="23" fillId="0" borderId="0" xfId="0" applyFont="1" applyFill="1"/>
    <xf numFmtId="0" fontId="7" fillId="0" borderId="0" xfId="0" applyFont="1" applyFill="1" applyBorder="1"/>
    <xf numFmtId="0" fontId="4" fillId="0" borderId="0" xfId="5" applyNumberFormat="1" applyFont="1"/>
    <xf numFmtId="0" fontId="7" fillId="0" borderId="0" xfId="6" applyNumberFormat="1" applyFont="1" applyFill="1" applyBorder="1"/>
    <xf numFmtId="3" fontId="7" fillId="0" borderId="0" xfId="6" applyNumberFormat="1" applyFont="1" applyFill="1" applyBorder="1"/>
    <xf numFmtId="0" fontId="9" fillId="0" borderId="0" xfId="0" applyFont="1"/>
    <xf numFmtId="0" fontId="24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6" fontId="7" fillId="0" borderId="0" xfId="4" applyNumberFormat="1" applyFont="1" applyBorder="1" applyAlignment="1">
      <alignment horizontal="center" vertical="center"/>
    </xf>
    <xf numFmtId="3" fontId="7" fillId="0" borderId="0" xfId="0" applyNumberFormat="1" applyFont="1" applyAlignment="1">
      <alignment vertical="center"/>
    </xf>
    <xf numFmtId="166" fontId="7" fillId="0" borderId="0" xfId="4" applyNumberFormat="1" applyFont="1" applyFill="1" applyBorder="1" applyAlignment="1">
      <alignment horizontal="center" vertical="center"/>
    </xf>
    <xf numFmtId="3" fontId="19" fillId="0" borderId="0" xfId="0" applyNumberFormat="1" applyFont="1" applyAlignment="1">
      <alignment vertical="center"/>
    </xf>
    <xf numFmtId="4" fontId="7" fillId="0" borderId="0" xfId="0" applyNumberFormat="1" applyFont="1" applyAlignment="1">
      <alignment vertical="center"/>
    </xf>
    <xf numFmtId="167" fontId="7" fillId="0" borderId="0" xfId="8" applyNumberFormat="1" applyFont="1" applyAlignment="1">
      <alignment vertical="center"/>
    </xf>
    <xf numFmtId="10" fontId="19" fillId="0" borderId="0" xfId="0" applyNumberFormat="1" applyFont="1" applyAlignment="1">
      <alignment vertical="center"/>
    </xf>
    <xf numFmtId="166" fontId="7" fillId="0" borderId="4" xfId="4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3" fontId="7" fillId="0" borderId="0" xfId="0" applyNumberFormat="1" applyFont="1" applyBorder="1" applyAlignment="1">
      <alignment vertical="center"/>
    </xf>
    <xf numFmtId="3" fontId="7" fillId="0" borderId="4" xfId="0" applyNumberFormat="1" applyFont="1" applyBorder="1" applyAlignment="1">
      <alignment vertical="center"/>
    </xf>
    <xf numFmtId="0" fontId="29" fillId="0" borderId="0" xfId="0" applyFont="1"/>
    <xf numFmtId="0" fontId="25" fillId="0" borderId="0" xfId="0" applyFont="1" applyFill="1" applyBorder="1"/>
    <xf numFmtId="3" fontId="0" fillId="0" borderId="0" xfId="0" applyNumberFormat="1" applyFill="1" applyBorder="1"/>
    <xf numFmtId="0" fontId="25" fillId="0" borderId="0" xfId="0" applyFont="1" applyBorder="1"/>
    <xf numFmtId="3" fontId="0" fillId="0" borderId="0" xfId="0" applyNumberFormat="1" applyBorder="1"/>
    <xf numFmtId="0" fontId="30" fillId="0" borderId="2" xfId="0" applyFont="1" applyFill="1" applyBorder="1" applyAlignment="1">
      <alignment horizontal="center"/>
    </xf>
    <xf numFmtId="0" fontId="31" fillId="0" borderId="2" xfId="0" applyFont="1" applyFill="1" applyBorder="1" applyAlignment="1">
      <alignment horizontal="center"/>
    </xf>
    <xf numFmtId="0" fontId="25" fillId="0" borderId="4" xfId="0" applyFont="1" applyBorder="1"/>
    <xf numFmtId="3" fontId="0" fillId="0" borderId="4" xfId="0" applyNumberFormat="1" applyBorder="1"/>
    <xf numFmtId="0" fontId="15" fillId="0" borderId="0" xfId="0" applyFont="1" applyAlignment="1">
      <alignment vertical="center"/>
    </xf>
    <xf numFmtId="0" fontId="7" fillId="0" borderId="0" xfId="0" applyFont="1" applyFill="1"/>
    <xf numFmtId="0" fontId="5" fillId="0" borderId="2" xfId="0" applyFont="1" applyFill="1" applyBorder="1" applyAlignment="1">
      <alignment horizontal="center" wrapText="1"/>
    </xf>
    <xf numFmtId="0" fontId="0" fillId="0" borderId="5" xfId="0" applyBorder="1" applyAlignment="1"/>
    <xf numFmtId="0" fontId="0" fillId="0" borderId="4" xfId="0" applyBorder="1" applyAlignment="1"/>
    <xf numFmtId="0" fontId="7" fillId="0" borderId="0" xfId="0" applyFont="1" applyFill="1" applyAlignment="1">
      <alignment horizontal="right"/>
    </xf>
    <xf numFmtId="4" fontId="7" fillId="0" borderId="0" xfId="0" applyNumberFormat="1" applyFont="1"/>
    <xf numFmtId="0" fontId="17" fillId="0" borderId="0" xfId="1" applyNumberFormat="1" applyFont="1" applyBorder="1" applyAlignment="1"/>
    <xf numFmtId="0" fontId="24" fillId="0" borderId="0" xfId="0" applyFont="1"/>
    <xf numFmtId="3" fontId="0" fillId="0" borderId="0" xfId="0" applyNumberFormat="1"/>
    <xf numFmtId="10" fontId="32" fillId="0" borderId="0" xfId="8" applyNumberFormat="1" applyFont="1" applyAlignment="1">
      <alignment vertical="center"/>
    </xf>
    <xf numFmtId="10" fontId="7" fillId="0" borderId="0" xfId="8" applyNumberFormat="1" applyFont="1" applyAlignment="1">
      <alignment vertical="center"/>
    </xf>
    <xf numFmtId="10" fontId="7" fillId="0" borderId="0" xfId="8" applyNumberFormat="1" applyFont="1"/>
    <xf numFmtId="3" fontId="0" fillId="2" borderId="0" xfId="0" applyNumberFormat="1" applyFill="1"/>
    <xf numFmtId="10" fontId="0" fillId="2" borderId="0" xfId="8" applyNumberFormat="1" applyFont="1" applyFill="1"/>
    <xf numFmtId="0" fontId="2" fillId="0" borderId="0" xfId="0" applyFont="1"/>
    <xf numFmtId="0" fontId="25" fillId="0" borderId="2" xfId="0" applyFont="1" applyFill="1" applyBorder="1"/>
    <xf numFmtId="3" fontId="0" fillId="0" borderId="2" xfId="0" applyNumberFormat="1" applyBorder="1"/>
    <xf numFmtId="0" fontId="7" fillId="0" borderId="0" xfId="0" applyFont="1"/>
    <xf numFmtId="0" fontId="0" fillId="0" borderId="0" xfId="0" applyFill="1"/>
    <xf numFmtId="0" fontId="0" fillId="0" borderId="2" xfId="0" applyBorder="1"/>
    <xf numFmtId="0" fontId="0" fillId="0" borderId="4" xfId="0" applyBorder="1"/>
    <xf numFmtId="0" fontId="33" fillId="0" borderId="0" xfId="0" applyFont="1"/>
    <xf numFmtId="0" fontId="34" fillId="0" borderId="0" xfId="0" applyFont="1"/>
    <xf numFmtId="0" fontId="34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 wrapText="1"/>
    </xf>
    <xf numFmtId="165" fontId="0" fillId="0" borderId="0" xfId="0" applyNumberFormat="1"/>
    <xf numFmtId="165" fontId="0" fillId="0" borderId="4" xfId="0" applyNumberFormat="1" applyBorder="1"/>
    <xf numFmtId="0" fontId="35" fillId="0" borderId="0" xfId="0" applyFont="1"/>
    <xf numFmtId="0" fontId="0" fillId="0" borderId="2" xfId="0" applyBorder="1" applyAlignment="1"/>
    <xf numFmtId="0" fontId="36" fillId="0" borderId="0" xfId="0" applyFont="1"/>
    <xf numFmtId="0" fontId="32" fillId="2" borderId="0" xfId="0" applyFont="1" applyFill="1"/>
    <xf numFmtId="0" fontId="7" fillId="2" borderId="0" xfId="0" applyFont="1" applyFill="1"/>
    <xf numFmtId="3" fontId="7" fillId="2" borderId="0" xfId="0" applyNumberFormat="1" applyFont="1" applyFill="1" applyAlignment="1">
      <alignment horizontal="center"/>
    </xf>
    <xf numFmtId="0" fontId="7" fillId="2" borderId="4" xfId="6" applyNumberFormat="1" applyFont="1" applyFill="1"/>
    <xf numFmtId="3" fontId="7" fillId="2" borderId="4" xfId="6" applyNumberFormat="1" applyFont="1" applyFill="1" applyAlignment="1">
      <alignment horizontal="center"/>
    </xf>
    <xf numFmtId="0" fontId="7" fillId="2" borderId="0" xfId="6" applyNumberFormat="1" applyFont="1" applyFill="1" applyBorder="1"/>
    <xf numFmtId="0" fontId="37" fillId="2" borderId="0" xfId="0" applyFont="1" applyFill="1"/>
    <xf numFmtId="0" fontId="38" fillId="2" borderId="0" xfId="0" applyFont="1" applyFill="1"/>
    <xf numFmtId="0" fontId="39" fillId="2" borderId="0" xfId="0" applyFont="1" applyFill="1" applyAlignment="1">
      <alignment horizontal="center"/>
    </xf>
    <xf numFmtId="0" fontId="10" fillId="2" borderId="7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center"/>
    </xf>
    <xf numFmtId="0" fontId="39" fillId="2" borderId="0" xfId="0" applyFont="1" applyFill="1"/>
    <xf numFmtId="0" fontId="41" fillId="4" borderId="0" xfId="0" applyFont="1" applyFill="1" applyAlignment="1">
      <alignment horizontal="left" vertical="center"/>
    </xf>
    <xf numFmtId="0" fontId="41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42" fillId="2" borderId="0" xfId="0" applyFont="1" applyFill="1"/>
    <xf numFmtId="0" fontId="40" fillId="5" borderId="0" xfId="0" applyFont="1" applyFill="1" applyAlignment="1">
      <alignment horizontal="left" vertical="center"/>
    </xf>
    <xf numFmtId="3" fontId="40" fillId="0" borderId="0" xfId="0" applyNumberFormat="1" applyFont="1" applyBorder="1" applyAlignment="1">
      <alignment vertical="center"/>
    </xf>
    <xf numFmtId="10" fontId="40" fillId="2" borderId="0" xfId="8" applyNumberFormat="1" applyFont="1" applyFill="1" applyBorder="1" applyAlignment="1" applyProtection="1">
      <alignment horizontal="right" vertical="center"/>
    </xf>
    <xf numFmtId="0" fontId="11" fillId="5" borderId="0" xfId="0" applyFont="1" applyFill="1" applyAlignment="1">
      <alignment horizontal="left" vertical="center" indent="1"/>
    </xf>
    <xf numFmtId="3" fontId="43" fillId="0" borderId="0" xfId="0" applyNumberFormat="1" applyFont="1" applyFill="1" applyAlignment="1">
      <alignment vertical="center"/>
    </xf>
    <xf numFmtId="10" fontId="43" fillId="2" borderId="0" xfId="8" applyNumberFormat="1" applyFont="1" applyFill="1" applyBorder="1" applyAlignment="1" applyProtection="1">
      <alignment horizontal="right" vertical="center"/>
    </xf>
    <xf numFmtId="3" fontId="43" fillId="0" borderId="0" xfId="0" applyNumberFormat="1" applyFont="1" applyAlignment="1">
      <alignment vertical="center"/>
    </xf>
    <xf numFmtId="3" fontId="43" fillId="2" borderId="0" xfId="0" applyNumberFormat="1" applyFont="1" applyFill="1" applyAlignment="1">
      <alignment vertical="center"/>
    </xf>
    <xf numFmtId="0" fontId="11" fillId="5" borderId="0" xfId="0" applyFont="1" applyFill="1" applyAlignment="1">
      <alignment horizontal="left" vertical="center"/>
    </xf>
    <xf numFmtId="0" fontId="43" fillId="5" borderId="0" xfId="0" applyFont="1" applyFill="1" applyAlignment="1">
      <alignment horizontal="left" vertical="center"/>
    </xf>
    <xf numFmtId="3" fontId="32" fillId="2" borderId="0" xfId="0" applyNumberFormat="1" applyFont="1" applyFill="1"/>
    <xf numFmtId="3" fontId="32" fillId="2" borderId="0" xfId="0" applyNumberFormat="1" applyFont="1" applyFill="1" applyAlignment="1">
      <alignment horizontal="left"/>
    </xf>
    <xf numFmtId="10" fontId="43" fillId="2" borderId="0" xfId="0" applyNumberFormat="1" applyFont="1" applyFill="1" applyAlignment="1">
      <alignment horizontal="right" vertical="center"/>
    </xf>
    <xf numFmtId="10" fontId="32" fillId="2" borderId="0" xfId="0" applyNumberFormat="1" applyFont="1" applyFill="1"/>
    <xf numFmtId="0" fontId="40" fillId="5" borderId="8" xfId="0" applyFont="1" applyFill="1" applyBorder="1" applyAlignment="1">
      <alignment horizontal="left" vertical="center"/>
    </xf>
    <xf numFmtId="3" fontId="40" fillId="0" borderId="8" xfId="0" applyNumberFormat="1" applyFont="1" applyBorder="1" applyAlignment="1">
      <alignment vertical="center"/>
    </xf>
    <xf numFmtId="10" fontId="40" fillId="2" borderId="8" xfId="8" applyNumberFormat="1" applyFont="1" applyFill="1" applyBorder="1" applyAlignment="1" applyProtection="1">
      <alignment horizontal="right" vertical="center"/>
    </xf>
    <xf numFmtId="3" fontId="23" fillId="4" borderId="0" xfId="0" applyNumberFormat="1" applyFont="1" applyFill="1" applyAlignment="1">
      <alignment vertical="center"/>
    </xf>
    <xf numFmtId="1" fontId="23" fillId="4" borderId="0" xfId="0" applyNumberFormat="1" applyFont="1" applyFill="1" applyAlignment="1">
      <alignment horizontal="right" vertical="center"/>
    </xf>
    <xf numFmtId="0" fontId="43" fillId="4" borderId="0" xfId="0" applyFont="1" applyFill="1" applyAlignment="1">
      <alignment horizontal="right" vertical="center"/>
    </xf>
    <xf numFmtId="3" fontId="9" fillId="2" borderId="0" xfId="0" applyNumberFormat="1" applyFont="1" applyFill="1" applyAlignment="1">
      <alignment vertical="center"/>
    </xf>
    <xf numFmtId="10" fontId="9" fillId="2" borderId="0" xfId="0" applyNumberFormat="1" applyFont="1" applyFill="1" applyAlignment="1">
      <alignment horizontal="right" vertical="center"/>
    </xf>
    <xf numFmtId="10" fontId="43" fillId="2" borderId="0" xfId="8" applyNumberFormat="1" applyFont="1" applyFill="1" applyBorder="1" applyAlignment="1">
      <alignment horizontal="right" vertical="center"/>
    </xf>
    <xf numFmtId="3" fontId="43" fillId="2" borderId="0" xfId="0" applyNumberFormat="1" applyFont="1" applyFill="1"/>
    <xf numFmtId="3" fontId="10" fillId="2" borderId="8" xfId="0" applyNumberFormat="1" applyFont="1" applyFill="1" applyBorder="1" applyAlignment="1">
      <alignment vertical="center"/>
    </xf>
    <xf numFmtId="10" fontId="10" fillId="2" borderId="0" xfId="0" applyNumberFormat="1" applyFont="1" applyFill="1" applyAlignment="1">
      <alignment horizontal="right" vertical="center"/>
    </xf>
    <xf numFmtId="10" fontId="40" fillId="2" borderId="0" xfId="8" applyNumberFormat="1" applyFont="1" applyFill="1" applyBorder="1" applyAlignment="1">
      <alignment horizontal="right" vertical="center"/>
    </xf>
    <xf numFmtId="3" fontId="41" fillId="4" borderId="0" xfId="0" applyNumberFormat="1" applyFont="1" applyFill="1" applyAlignment="1">
      <alignment vertical="center"/>
    </xf>
    <xf numFmtId="3" fontId="41" fillId="4" borderId="9" xfId="0" applyNumberFormat="1" applyFont="1" applyFill="1" applyBorder="1" applyAlignment="1">
      <alignment vertical="center"/>
    </xf>
    <xf numFmtId="0" fontId="39" fillId="2" borderId="0" xfId="0" applyFont="1" applyFill="1" applyAlignment="1">
      <alignment horizontal="left" vertical="center" wrapText="1"/>
    </xf>
    <xf numFmtId="168" fontId="32" fillId="2" borderId="0" xfId="0" applyNumberFormat="1" applyFont="1" applyFill="1"/>
    <xf numFmtId="165" fontId="32" fillId="2" borderId="0" xfId="8" applyNumberFormat="1" applyFont="1" applyFill="1"/>
    <xf numFmtId="0" fontId="36" fillId="2" borderId="0" xfId="0" applyFont="1" applyFill="1"/>
    <xf numFmtId="0" fontId="6" fillId="2" borderId="0" xfId="4" applyNumberFormat="1" applyFont="1" applyFill="1" applyBorder="1"/>
    <xf numFmtId="0" fontId="6" fillId="2" borderId="4" xfId="6" applyNumberFormat="1" applyFont="1" applyFill="1" applyAlignment="1">
      <alignment horizontal="center"/>
    </xf>
    <xf numFmtId="0" fontId="6" fillId="2" borderId="4" xfId="4" applyNumberFormat="1" applyFont="1" applyFill="1"/>
    <xf numFmtId="0" fontId="6" fillId="2" borderId="4" xfId="4" applyNumberFormat="1" applyFont="1" applyFill="1" applyAlignment="1">
      <alignment horizontal="center"/>
    </xf>
    <xf numFmtId="0" fontId="44" fillId="2" borderId="0" xfId="0" applyFont="1" applyFill="1"/>
    <xf numFmtId="0" fontId="19" fillId="2" borderId="0" xfId="0" applyFont="1" applyFill="1"/>
    <xf numFmtId="0" fontId="19" fillId="2" borderId="4" xfId="6" applyNumberFormat="1" applyFont="1" applyFill="1"/>
    <xf numFmtId="0" fontId="19" fillId="2" borderId="4" xfId="6" applyNumberFormat="1" applyFont="1" applyFill="1" applyAlignment="1">
      <alignment vertical="center"/>
    </xf>
    <xf numFmtId="0" fontId="19" fillId="2" borderId="0" xfId="6" applyNumberFormat="1" applyFont="1" applyFill="1" applyBorder="1"/>
    <xf numFmtId="0" fontId="24" fillId="2" borderId="4" xfId="6" applyNumberFormat="1" applyFont="1" applyFill="1" applyAlignment="1">
      <alignment horizontal="center"/>
    </xf>
    <xf numFmtId="0" fontId="19" fillId="2" borderId="2" xfId="6" applyNumberFormat="1" applyFont="1" applyFill="1" applyBorder="1"/>
    <xf numFmtId="3" fontId="19" fillId="2" borderId="0" xfId="0" applyNumberFormat="1" applyFont="1" applyFill="1" applyAlignment="1">
      <alignment horizontal="right"/>
    </xf>
    <xf numFmtId="3" fontId="19" fillId="2" borderId="4" xfId="6" applyNumberFormat="1" applyFont="1" applyFill="1" applyAlignment="1">
      <alignment horizontal="right"/>
    </xf>
    <xf numFmtId="3" fontId="7" fillId="2" borderId="0" xfId="6" applyNumberFormat="1" applyFont="1" applyFill="1" applyBorder="1"/>
    <xf numFmtId="0" fontId="27" fillId="2" borderId="5" xfId="4" applyNumberFormat="1" applyFont="1" applyFill="1" applyBorder="1" applyAlignment="1">
      <alignment vertical="center"/>
    </xf>
    <xf numFmtId="0" fontId="27" fillId="2" borderId="4" xfId="6" applyNumberFormat="1" applyFont="1" applyFill="1" applyAlignment="1">
      <alignment horizontal="center"/>
    </xf>
    <xf numFmtId="0" fontId="27" fillId="2" borderId="4" xfId="4" applyNumberFormat="1" applyFont="1" applyFill="1" applyAlignment="1">
      <alignment vertical="center"/>
    </xf>
    <xf numFmtId="0" fontId="27" fillId="2" borderId="4" xfId="4" applyNumberFormat="1" applyFont="1" applyFill="1" applyAlignment="1">
      <alignment horizontal="center"/>
    </xf>
    <xf numFmtId="3" fontId="32" fillId="2" borderId="0" xfId="0" applyNumberFormat="1" applyFont="1" applyFill="1" applyAlignment="1">
      <alignment horizontal="center"/>
    </xf>
    <xf numFmtId="0" fontId="32" fillId="2" borderId="4" xfId="6" applyNumberFormat="1" applyFont="1" applyFill="1"/>
    <xf numFmtId="3" fontId="32" fillId="2" borderId="4" xfId="6" applyNumberFormat="1" applyFont="1" applyFill="1" applyAlignment="1">
      <alignment horizontal="center"/>
    </xf>
    <xf numFmtId="0" fontId="15" fillId="2" borderId="5" xfId="6" applyNumberFormat="1" applyFont="1" applyFill="1" applyBorder="1" applyAlignment="1">
      <alignment vertical="center"/>
    </xf>
    <xf numFmtId="0" fontId="13" fillId="2" borderId="2" xfId="6" applyNumberFormat="1" applyFont="1" applyFill="1" applyBorder="1" applyAlignment="1">
      <alignment horizontal="center"/>
    </xf>
    <xf numFmtId="0" fontId="15" fillId="2" borderId="4" xfId="6" applyNumberFormat="1" applyFont="1" applyFill="1" applyAlignment="1">
      <alignment vertical="center"/>
    </xf>
    <xf numFmtId="0" fontId="15" fillId="2" borderId="0" xfId="0" applyFont="1" applyFill="1"/>
    <xf numFmtId="3" fontId="15" fillId="2" borderId="0" xfId="0" applyNumberFormat="1" applyFont="1" applyFill="1" applyAlignment="1">
      <alignment horizontal="center"/>
    </xf>
    <xf numFmtId="0" fontId="15" fillId="2" borderId="4" xfId="6" applyNumberFormat="1" applyFont="1" applyFill="1"/>
    <xf numFmtId="3" fontId="15" fillId="2" borderId="4" xfId="6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" fillId="2" borderId="4" xfId="6" applyNumberFormat="1" applyFont="1" applyFill="1" applyAlignment="1">
      <alignment horizontal="center" wrapText="1"/>
    </xf>
    <xf numFmtId="0" fontId="6" fillId="0" borderId="5" xfId="2" applyNumberFormat="1" applyFont="1" applyBorder="1" applyAlignment="1">
      <alignment vertical="center" wrapText="1"/>
    </xf>
    <xf numFmtId="0" fontId="6" fillId="0" borderId="4" xfId="2" applyNumberFormat="1" applyFont="1" applyBorder="1" applyAlignment="1">
      <alignment vertical="center" wrapText="1"/>
    </xf>
    <xf numFmtId="0" fontId="32" fillId="2" borderId="0" xfId="0" applyFont="1" applyFill="1"/>
    <xf numFmtId="0" fontId="6" fillId="2" borderId="5" xfId="4" applyNumberFormat="1" applyFont="1" applyFill="1" applyBorder="1" applyAlignment="1">
      <alignment horizontal="center" vertical="center"/>
    </xf>
    <xf numFmtId="0" fontId="6" fillId="2" borderId="4" xfId="4" applyNumberFormat="1" applyFont="1" applyFill="1" applyAlignment="1">
      <alignment horizontal="center" vertical="center"/>
    </xf>
    <xf numFmtId="0" fontId="30" fillId="0" borderId="2" xfId="0" applyFont="1" applyFill="1" applyBorder="1" applyAlignment="1">
      <alignment horizontal="center"/>
    </xf>
    <xf numFmtId="0" fontId="31" fillId="0" borderId="2" xfId="0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6" fillId="0" borderId="2" xfId="2" applyNumberFormat="1" applyFont="1" applyAlignment="1">
      <alignment horizontal="center" vertical="center" wrapText="1"/>
    </xf>
    <xf numFmtId="0" fontId="6" fillId="0" borderId="5" xfId="2" applyNumberFormat="1" applyFont="1" applyBorder="1" applyAlignment="1">
      <alignment horizontal="center" vertical="center" wrapText="1"/>
    </xf>
    <xf numFmtId="0" fontId="6" fillId="0" borderId="4" xfId="2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6" fillId="3" borderId="2" xfId="2" applyNumberFormat="1" applyFont="1" applyFill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7" fillId="0" borderId="0" xfId="0" applyFont="1"/>
    <xf numFmtId="0" fontId="3" fillId="2" borderId="4" xfId="6" applyNumberFormat="1" applyFont="1" applyFill="1" applyAlignment="1">
      <alignment horizontal="center"/>
    </xf>
    <xf numFmtId="0" fontId="17" fillId="0" borderId="0" xfId="1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7" applyNumberFormat="1" applyFont="1" applyFill="1"/>
    <xf numFmtId="0" fontId="13" fillId="0" borderId="2" xfId="2" applyNumberFormat="1" applyFont="1" applyAlignment="1">
      <alignment horizontal="left" vertical="center" wrapText="1"/>
    </xf>
    <xf numFmtId="0" fontId="13" fillId="0" borderId="2" xfId="2" applyNumberFormat="1" applyFont="1">
      <alignment horizontal="right" vertical="center" wrapText="1"/>
    </xf>
    <xf numFmtId="0" fontId="46" fillId="0" borderId="0" xfId="0" applyFont="1" applyAlignment="1">
      <alignment vertical="center"/>
    </xf>
    <xf numFmtId="0" fontId="13" fillId="0" borderId="4" xfId="4" applyNumberFormat="1" applyFont="1"/>
    <xf numFmtId="3" fontId="13" fillId="0" borderId="4" xfId="4" applyNumberFormat="1" applyFont="1"/>
  </cellXfs>
  <cellStyles count="9">
    <cellStyle name="Međunaslov u tablici" xfId="5" xr:uid="{D7A2250A-5573-4673-815E-E748D6C3E58B}"/>
    <cellStyle name="Napomene" xfId="7" xr:uid="{8A8BEADC-4E48-4380-8CF1-D3689A7A0E00}"/>
    <cellStyle name="Naslov 1" xfId="1" builtinId="16"/>
    <cellStyle name="Normalno" xfId="0" builtinId="0"/>
    <cellStyle name="Postotak" xfId="8" builtinId="5"/>
    <cellStyle name="Ukupno" xfId="3" xr:uid="{BB6593BD-A194-4DBB-AD87-4B7D0D515917}"/>
    <cellStyle name="Ukupno - zadnji redak" xfId="4" xr:uid="{FCEB4C4A-F088-4D95-B3D8-5DD5EA6FB46F}"/>
    <cellStyle name="Zadnji redak" xfId="6" xr:uid="{13C40742-2513-42FD-877F-401CD1301078}"/>
    <cellStyle name="Zaglavlje" xfId="2" xr:uid="{7DABA7AB-D064-491A-B0FC-E15A2F5343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'Slika 1. '!$G$5</c:f>
              <c:strCache>
                <c:ptCount val="1"/>
                <c:pt idx="0">
                  <c:v>Broj transakcija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8D7-47EC-8AE6-8009095DCE3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98D7-47EC-8AE6-8009095DCE3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8D7-47EC-8AE6-8009095DCE3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8D7-47EC-8AE6-8009095DCE3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8D7-47EC-8AE6-8009095DCE3C}"/>
              </c:ext>
            </c:extLst>
          </c:dPt>
          <c:dLbls>
            <c:dLbl>
              <c:idx val="0"/>
              <c:layout>
                <c:manualLayout>
                  <c:x val="0.22500000000000001"/>
                  <c:y val="-0.1435185185185185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8D7-47EC-8AE6-8009095DCE3C}"/>
                </c:ext>
              </c:extLst>
            </c:dLbl>
            <c:dLbl>
              <c:idx val="1"/>
              <c:layout>
                <c:manualLayout>
                  <c:x val="0.20833333333333334"/>
                  <c:y val="0.1157407407407407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8D7-47EC-8AE6-8009095DCE3C}"/>
                </c:ext>
              </c:extLst>
            </c:dLbl>
            <c:dLbl>
              <c:idx val="2"/>
              <c:layout>
                <c:manualLayout>
                  <c:x val="0.13333333333333333"/>
                  <c:y val="0.282407407407407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8D7-47EC-8AE6-8009095DCE3C}"/>
                </c:ext>
              </c:extLst>
            </c:dLbl>
            <c:dLbl>
              <c:idx val="3"/>
              <c:layout>
                <c:manualLayout>
                  <c:x val="-2.7777777777777776E-2"/>
                  <c:y val="0.1472025932645517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8D7-47EC-8AE6-8009095DCE3C}"/>
                </c:ext>
              </c:extLst>
            </c:dLbl>
            <c:dLbl>
              <c:idx val="4"/>
              <c:layout>
                <c:manualLayout>
                  <c:x val="-0.20277777777777778"/>
                  <c:y val="-0.1851851851851851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8D7-47EC-8AE6-8009095DCE3C}"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'Slika 1. '!$B$6:$F$10</c:f>
              <c:strCache>
                <c:ptCount val="5"/>
                <c:pt idx="0">
                  <c:v>Poslani kreditni transferi</c:v>
                </c:pt>
                <c:pt idx="1">
                  <c:v>Usluga plaćanja računa</c:v>
                </c:pt>
                <c:pt idx="2">
                  <c:v>Izravno terećenje</c:v>
                </c:pt>
                <c:pt idx="3">
                  <c:v>Terećenje bez naloga</c:v>
                </c:pt>
                <c:pt idx="4">
                  <c:v>Transakcije platnim karticama izdanima u RH</c:v>
                </c:pt>
              </c:strCache>
            </c:strRef>
          </c:cat>
          <c:val>
            <c:numRef>
              <c:f>'Slika 1. '!$G$6:$G$10</c:f>
              <c:numCache>
                <c:formatCode>#,##0</c:formatCode>
                <c:ptCount val="5"/>
                <c:pt idx="0">
                  <c:v>445250707</c:v>
                </c:pt>
                <c:pt idx="1">
                  <c:v>10251625</c:v>
                </c:pt>
                <c:pt idx="2">
                  <c:v>16951213</c:v>
                </c:pt>
                <c:pt idx="3">
                  <c:v>186160911</c:v>
                </c:pt>
                <c:pt idx="4">
                  <c:v>699185210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D7-47EC-8AE6-8009095DCE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'Slika 2.'!$G$5</c:f>
              <c:strCache>
                <c:ptCount val="1"/>
                <c:pt idx="0">
                  <c:v>Vrijednost transakcija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2D2-4215-B3E8-67389097983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811-4DDB-B473-43D598D417B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811-4DDB-B473-43D598D417B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811-4DDB-B473-43D598D417B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7811-4DDB-B473-43D598D417B0}"/>
              </c:ext>
            </c:extLst>
          </c:dPt>
          <c:dLbls>
            <c:dLbl>
              <c:idx val="1"/>
              <c:layout>
                <c:manualLayout>
                  <c:x val="-0.21388888888888888"/>
                  <c:y val="6.944444444444444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811-4DDB-B473-43D598D417B0}"/>
                </c:ext>
              </c:extLst>
            </c:dLbl>
            <c:dLbl>
              <c:idx val="2"/>
              <c:layout>
                <c:manualLayout>
                  <c:x val="1.3888888888888888E-2"/>
                  <c:y val="0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811-4DDB-B473-43D598D417B0}"/>
                </c:ext>
              </c:extLst>
            </c:dLbl>
            <c:dLbl>
              <c:idx val="3"/>
              <c:layout>
                <c:manualLayout>
                  <c:x val="0.35833333333333334"/>
                  <c:y val="9.2592592592592587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811-4DDB-B473-43D598D417B0}"/>
                </c:ext>
              </c:extLst>
            </c:dLbl>
            <c:dLbl>
              <c:idx val="4"/>
              <c:layout>
                <c:manualLayout>
                  <c:x val="-0.3"/>
                  <c:y val="0.3194444444444444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811-4DDB-B473-43D598D417B0}"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'Slika 2.'!$B$6:$F$10</c:f>
              <c:strCache>
                <c:ptCount val="5"/>
                <c:pt idx="0">
                  <c:v>Poslani kreditni transferi</c:v>
                </c:pt>
                <c:pt idx="1">
                  <c:v>Usluga plaćanja računa</c:v>
                </c:pt>
                <c:pt idx="2">
                  <c:v>Izravno terećenje</c:v>
                </c:pt>
                <c:pt idx="3">
                  <c:v>Terećenje bez naloga</c:v>
                </c:pt>
                <c:pt idx="4">
                  <c:v>Transakcije platnim karticama izdanima u RH</c:v>
                </c:pt>
              </c:strCache>
            </c:strRef>
          </c:cat>
          <c:val>
            <c:numRef>
              <c:f>'Slika 2.'!$G$6:$G$10</c:f>
              <c:numCache>
                <c:formatCode>#,##0</c:formatCode>
                <c:ptCount val="5"/>
                <c:pt idx="0">
                  <c:v>567672684416.22009</c:v>
                </c:pt>
                <c:pt idx="1">
                  <c:v>582429897</c:v>
                </c:pt>
                <c:pt idx="2">
                  <c:v>1785708080.5099998</c:v>
                </c:pt>
                <c:pt idx="3">
                  <c:v>519348325</c:v>
                </c:pt>
                <c:pt idx="4">
                  <c:v>20053215001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11-4DDB-B473-43D598D417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'Slika 3.'!$C$5</c:f>
              <c:strCache>
                <c:ptCount val="1"/>
                <c:pt idx="0">
                  <c:v>Broj transakcija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6E7-4F7C-81C4-2C66817FA6E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342-4108-A148-D5CD37BF6C7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342-4108-A148-D5CD37BF6C7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342-4108-A148-D5CD37BF6C77}"/>
              </c:ext>
            </c:extLst>
          </c:dPt>
          <c:dLbls>
            <c:dLbl>
              <c:idx val="0"/>
              <c:layout>
                <c:manualLayout>
                  <c:x val="-0.21944444444444444"/>
                  <c:y val="0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6E7-4F7C-81C4-2C66817FA6E1}"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'Slika 3.'!$B$6:$B$9</c:f>
              <c:strCache>
                <c:ptCount val="4"/>
                <c:pt idx="0">
                  <c:v>Poslani kreditni transferi</c:v>
                </c:pt>
                <c:pt idx="1">
                  <c:v>Primljeni kreditni transferi</c:v>
                </c:pt>
                <c:pt idx="2">
                  <c:v>Transakcije platnim karticama izdanima u RH</c:v>
                </c:pt>
                <c:pt idx="3">
                  <c:v>Transakcije prihvata platnih kartica izdanih izvan RH</c:v>
                </c:pt>
              </c:strCache>
            </c:strRef>
          </c:cat>
          <c:val>
            <c:numRef>
              <c:f>'Slika 3.'!$C$6:$C$9</c:f>
              <c:numCache>
                <c:formatCode>#,##0</c:formatCode>
                <c:ptCount val="4"/>
                <c:pt idx="0">
                  <c:v>7858536</c:v>
                </c:pt>
                <c:pt idx="1">
                  <c:v>17408254</c:v>
                </c:pt>
                <c:pt idx="2">
                  <c:v>118462312</c:v>
                </c:pt>
                <c:pt idx="3">
                  <c:v>140909010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E7-4F7C-81C4-2C66817FA6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'Slika 4.'!$C$5</c:f>
              <c:strCache>
                <c:ptCount val="1"/>
                <c:pt idx="0">
                  <c:v>vrijednost transakcija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15A-4CFE-8006-47A70201914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15A-4CFE-8006-47A70201914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263A-4654-9DD7-2581AD7F5F5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63A-4654-9DD7-2581AD7F5F51}"/>
              </c:ext>
            </c:extLst>
          </c:dPt>
          <c:dLbls>
            <c:dLbl>
              <c:idx val="2"/>
              <c:layout>
                <c:manualLayout>
                  <c:x val="-0.12222222222222225"/>
                  <c:y val="1.851851851851851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63A-4654-9DD7-2581AD7F5F51}"/>
                </c:ext>
              </c:extLst>
            </c:dLbl>
            <c:dLbl>
              <c:idx val="3"/>
              <c:layout>
                <c:manualLayout>
                  <c:x val="0.3527777777777778"/>
                  <c:y val="0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63A-4654-9DD7-2581AD7F5F51}"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'Slika 4.'!$B$6:$B$9</c:f>
              <c:strCache>
                <c:ptCount val="4"/>
                <c:pt idx="0">
                  <c:v>Poslani kreditni transferi</c:v>
                </c:pt>
                <c:pt idx="1">
                  <c:v>Primljeni kreditni transferi</c:v>
                </c:pt>
                <c:pt idx="2">
                  <c:v>Transakcije platnim karticama izdanima u RH</c:v>
                </c:pt>
                <c:pt idx="3">
                  <c:v>Transakcije prihvata platnih kartica izdanih izvan RH</c:v>
                </c:pt>
              </c:strCache>
            </c:strRef>
          </c:cat>
          <c:val>
            <c:numRef>
              <c:f>'Slika 4.'!$C$6:$C$9</c:f>
              <c:numCache>
                <c:formatCode>#,##0</c:formatCode>
                <c:ptCount val="4"/>
                <c:pt idx="0">
                  <c:v>74665381610.510056</c:v>
                </c:pt>
                <c:pt idx="1">
                  <c:v>75338658840.960022</c:v>
                </c:pt>
                <c:pt idx="2">
                  <c:v>6456189604.7499971</c:v>
                </c:pt>
                <c:pt idx="3">
                  <c:v>5433149518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3A-4654-9DD7-2581AD7F5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'Tablica 2. i Slika 5.'!$A$5</c:f>
              <c:strCache>
                <c:ptCount val="1"/>
                <c:pt idx="0">
                  <c:v>2024. [1]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'Tablica 2. i Slika 5.'!$B$4:$E$4</c:f>
              <c:strCache>
                <c:ptCount val="4"/>
                <c:pt idx="0">
                  <c:v>Kreditni transferi</c:v>
                </c:pt>
                <c:pt idx="1">
                  <c:v>Kartične transakcije</c:v>
                </c:pt>
                <c:pt idx="2">
                  <c:v>Izravna terećenja</c:v>
                </c:pt>
                <c:pt idx="3">
                  <c:v>Transakcije elektroničkim novcem</c:v>
                </c:pt>
              </c:strCache>
            </c:strRef>
          </c:cat>
          <c:val>
            <c:numRef>
              <c:f>'Tablica 2. i Slika 5.'!$B$5:$E$5</c:f>
              <c:numCache>
                <c:formatCode>0.000%</c:formatCode>
                <c:ptCount val="4"/>
                <c:pt idx="0">
                  <c:v>2.0000000000000002E-5</c:v>
                </c:pt>
                <c:pt idx="1">
                  <c:v>2.5000000000000001E-4</c:v>
                </c:pt>
                <c:pt idx="2">
                  <c:v>0</c:v>
                </c:pt>
                <c:pt idx="3">
                  <c:v>1.1E-4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5D-439A-97B1-01BA122B883C}"/>
            </c:ext>
          </c:extLst>
        </c:ser>
        <c:ser>
          <c:idx val="1"/>
          <c:order val="1"/>
          <c:tx>
            <c:strRef>
              <c:f>'Tablica 2. i Slika 5.'!$A$6</c:f>
              <c:strCache>
                <c:ptCount val="1"/>
                <c:pt idx="0">
                  <c:v>2025. [2]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'Tablica 2. i Slika 5.'!$B$4:$E$4</c:f>
              <c:strCache>
                <c:ptCount val="4"/>
                <c:pt idx="0">
                  <c:v>Kreditni transferi</c:v>
                </c:pt>
                <c:pt idx="1">
                  <c:v>Kartične transakcije</c:v>
                </c:pt>
                <c:pt idx="2">
                  <c:v>Izravna terećenja</c:v>
                </c:pt>
                <c:pt idx="3">
                  <c:v>Transakcije elektroničkim novcem</c:v>
                </c:pt>
              </c:strCache>
            </c:strRef>
          </c:cat>
          <c:val>
            <c:numRef>
              <c:f>'Tablica 2. i Slika 5.'!$B$6:$E$6</c:f>
              <c:numCache>
                <c:formatCode>0.000%</c:formatCode>
                <c:ptCount val="4"/>
                <c:pt idx="0">
                  <c:v>2.0000000000000002E-5</c:v>
                </c:pt>
                <c:pt idx="1">
                  <c:v>2.5000000000000001E-4</c:v>
                </c:pt>
                <c:pt idx="2">
                  <c:v>0</c:v>
                </c:pt>
                <c:pt idx="3">
                  <c:v>6.9999999999999994E-5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5D-439A-97B1-01BA122B88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505536"/>
        <c:axId val="113522176"/>
      </c:barChart>
      <c:catAx>
        <c:axId val="113505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13522176"/>
        <c:crosses val="autoZero"/>
        <c:auto val="1"/>
        <c:lblAlgn val="ctr"/>
        <c:lblOffset val="100"/>
        <c:noMultiLvlLbl val="0"/>
      </c:catAx>
      <c:valAx>
        <c:axId val="113522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13505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'Tablica 3. i Slika 6.'!$A$4</c:f>
              <c:strCache>
                <c:ptCount val="1"/>
                <c:pt idx="0">
                  <c:v>Republika Hrvatska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'Tablica 3. i Slika 6.'!$B$3:$E$3</c:f>
              <c:strCache>
                <c:ptCount val="4"/>
                <c:pt idx="0">
                  <c:v>Kreditni transferi</c:v>
                </c:pt>
                <c:pt idx="1">
                  <c:v>Kartične transakcije</c:v>
                </c:pt>
                <c:pt idx="2">
                  <c:v>Izravna terećenja</c:v>
                </c:pt>
                <c:pt idx="3">
                  <c:v>Transakcije elektroničkim novcem</c:v>
                </c:pt>
              </c:strCache>
            </c:strRef>
          </c:cat>
          <c:val>
            <c:numRef>
              <c:f>'Tablica 3. i Slika 6.'!$B$4:$E$4</c:f>
              <c:numCache>
                <c:formatCode>0.000%</c:formatCode>
                <c:ptCount val="4"/>
                <c:pt idx="0">
                  <c:v>2.0000000000000002E-5</c:v>
                </c:pt>
                <c:pt idx="1">
                  <c:v>2.5000000000000001E-4</c:v>
                </c:pt>
                <c:pt idx="2">
                  <c:v>0</c:v>
                </c:pt>
                <c:pt idx="3">
                  <c:v>1.1E-4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14-4B2B-9235-011EAAB5AF58}"/>
            </c:ext>
          </c:extLst>
        </c:ser>
        <c:ser>
          <c:idx val="1"/>
          <c:order val="1"/>
          <c:tx>
            <c:strRef>
              <c:f>'Tablica 3. i Slika 6.'!$A$5</c:f>
              <c:strCache>
                <c:ptCount val="1"/>
                <c:pt idx="0">
                  <c:v>Europski gospodarski prostor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'Tablica 3. i Slika 6.'!$B$3:$E$3</c:f>
              <c:strCache>
                <c:ptCount val="4"/>
                <c:pt idx="0">
                  <c:v>Kreditni transferi</c:v>
                </c:pt>
                <c:pt idx="1">
                  <c:v>Kartične transakcije</c:v>
                </c:pt>
                <c:pt idx="2">
                  <c:v>Izravna terećenja</c:v>
                </c:pt>
                <c:pt idx="3">
                  <c:v>Transakcije elektroničkim novcem</c:v>
                </c:pt>
              </c:strCache>
            </c:strRef>
          </c:cat>
          <c:val>
            <c:numRef>
              <c:f>'Tablica 3. i Slika 6.'!$B$5:$E$5</c:f>
              <c:numCache>
                <c:formatCode>0.000%</c:formatCode>
                <c:ptCount val="4"/>
                <c:pt idx="0">
                  <c:v>1.0000000000000001E-5</c:v>
                </c:pt>
                <c:pt idx="1">
                  <c:v>3.3E-4</c:v>
                </c:pt>
                <c:pt idx="2">
                  <c:v>1.0000000000000001E-5</c:v>
                </c:pt>
                <c:pt idx="3">
                  <c:v>1.8000000000000001E-4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14-4B2B-9235-011EAAB5AF5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7007984"/>
        <c:axId val="37005072"/>
      </c:barChart>
      <c:catAx>
        <c:axId val="37007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37005072"/>
        <c:crosses val="autoZero"/>
        <c:auto val="1"/>
        <c:lblAlgn val="ctr"/>
        <c:lblOffset val="100"/>
        <c:noMultiLvlLbl val="0"/>
      </c:catAx>
      <c:valAx>
        <c:axId val="3700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3700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Broj transakcija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'Slika 8. i 9.'!$C$7</c:f>
              <c:strCache>
                <c:ptCount val="1"/>
                <c:pt idx="0">
                  <c:v>Broj transakcija – potrošač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'Slika 8. i 9.'!$B$8:$B$19</c:f>
              <c:strCache>
                <c:ptCount val="12"/>
                <c:pt idx="0">
                  <c:v>Siječanj</c:v>
                </c:pt>
                <c:pt idx="1">
                  <c:v>Veljača</c:v>
                </c:pt>
                <c:pt idx="2">
                  <c:v>Ožujak</c:v>
                </c:pt>
                <c:pt idx="3">
                  <c:v>Travanj</c:v>
                </c:pt>
                <c:pt idx="4">
                  <c:v>Svibanj</c:v>
                </c:pt>
                <c:pt idx="5">
                  <c:v>Lipanj</c:v>
                </c:pt>
                <c:pt idx="6">
                  <c:v>Srpanj</c:v>
                </c:pt>
                <c:pt idx="7">
                  <c:v>Kolovoz</c:v>
                </c:pt>
                <c:pt idx="8">
                  <c:v>Rujan</c:v>
                </c:pt>
                <c:pt idx="9">
                  <c:v>Listopad</c:v>
                </c:pt>
                <c:pt idx="10">
                  <c:v>Studeni</c:v>
                </c:pt>
                <c:pt idx="11">
                  <c:v>Prosinac</c:v>
                </c:pt>
              </c:strCache>
            </c:strRef>
          </c:cat>
          <c:val>
            <c:numRef>
              <c:f>'Slika 8. i 9.'!$C$8:$C$19</c:f>
              <c:numCache>
                <c:formatCode>#,##0</c:formatCode>
                <c:ptCount val="12"/>
                <c:pt idx="0">
                  <c:v>18355270</c:v>
                </c:pt>
                <c:pt idx="1">
                  <c:v>18133899</c:v>
                </c:pt>
                <c:pt idx="2">
                  <c:v>16267167</c:v>
                </c:pt>
                <c:pt idx="3">
                  <c:v>18542894</c:v>
                </c:pt>
                <c:pt idx="4">
                  <c:v>18964803</c:v>
                </c:pt>
                <c:pt idx="5">
                  <c:v>19293290</c:v>
                </c:pt>
                <c:pt idx="6">
                  <c:v>19342228</c:v>
                </c:pt>
                <c:pt idx="7">
                  <c:v>17619089</c:v>
                </c:pt>
                <c:pt idx="8">
                  <c:v>21095248</c:v>
                </c:pt>
                <c:pt idx="9">
                  <c:v>19652305</c:v>
                </c:pt>
                <c:pt idx="10">
                  <c:v>18794787</c:v>
                </c:pt>
                <c:pt idx="11">
                  <c:v>20076856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88-48B7-8A2C-C7636B5A3662}"/>
            </c:ext>
          </c:extLst>
        </c:ser>
        <c:ser>
          <c:idx val="1"/>
          <c:order val="1"/>
          <c:tx>
            <c:strRef>
              <c:f>'Slika 8. i 9.'!$E$7</c:f>
              <c:strCache>
                <c:ptCount val="1"/>
                <c:pt idx="0">
                  <c:v>Broj transakcija – poslovni subjekt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'Slika 8. i 9.'!$B$8:$B$19</c:f>
              <c:strCache>
                <c:ptCount val="12"/>
                <c:pt idx="0">
                  <c:v>Siječanj</c:v>
                </c:pt>
                <c:pt idx="1">
                  <c:v>Veljača</c:v>
                </c:pt>
                <c:pt idx="2">
                  <c:v>Ožujak</c:v>
                </c:pt>
                <c:pt idx="3">
                  <c:v>Travanj</c:v>
                </c:pt>
                <c:pt idx="4">
                  <c:v>Svibanj</c:v>
                </c:pt>
                <c:pt idx="5">
                  <c:v>Lipanj</c:v>
                </c:pt>
                <c:pt idx="6">
                  <c:v>Srpanj</c:v>
                </c:pt>
                <c:pt idx="7">
                  <c:v>Kolovoz</c:v>
                </c:pt>
                <c:pt idx="8">
                  <c:v>Rujan</c:v>
                </c:pt>
                <c:pt idx="9">
                  <c:v>Listopad</c:v>
                </c:pt>
                <c:pt idx="10">
                  <c:v>Studeni</c:v>
                </c:pt>
                <c:pt idx="11">
                  <c:v>Prosinac</c:v>
                </c:pt>
              </c:strCache>
            </c:strRef>
          </c:cat>
          <c:val>
            <c:numRef>
              <c:f>'Slika 8. i 9.'!$E$8:$E$19</c:f>
              <c:numCache>
                <c:formatCode>#,##0</c:formatCode>
                <c:ptCount val="12"/>
                <c:pt idx="0">
                  <c:v>11979070</c:v>
                </c:pt>
                <c:pt idx="1">
                  <c:v>11911036</c:v>
                </c:pt>
                <c:pt idx="2">
                  <c:v>12806619</c:v>
                </c:pt>
                <c:pt idx="3">
                  <c:v>13683604</c:v>
                </c:pt>
                <c:pt idx="4">
                  <c:v>13228696</c:v>
                </c:pt>
                <c:pt idx="5">
                  <c:v>14170663</c:v>
                </c:pt>
                <c:pt idx="6">
                  <c:v>14630385</c:v>
                </c:pt>
                <c:pt idx="7">
                  <c:v>12815271</c:v>
                </c:pt>
                <c:pt idx="8">
                  <c:v>13907266</c:v>
                </c:pt>
                <c:pt idx="9">
                  <c:v>13805453</c:v>
                </c:pt>
                <c:pt idx="10">
                  <c:v>12555958</c:v>
                </c:pt>
                <c:pt idx="11">
                  <c:v>15591404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88-48B7-8A2C-C7636B5A36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14582175"/>
        <c:axId val="1414585503"/>
      </c:barChart>
      <c:catAx>
        <c:axId val="1414582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414585503"/>
        <c:crosses val="autoZero"/>
        <c:auto val="1"/>
        <c:lblAlgn val="ctr"/>
        <c:lblOffset val="100"/>
        <c:noMultiLvlLbl val="0"/>
      </c:catAx>
      <c:valAx>
        <c:axId val="1414585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414582175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1.9444444444444445E-2"/>
                <c:y val="0.37078703703703703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tis.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Vrijednost transakcija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'Slika 8. i 9.'!$D$7</c:f>
              <c:strCache>
                <c:ptCount val="1"/>
                <c:pt idx="0">
                  <c:v>Vrijednost transakcija – potrošač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'Slika 8. i 9.'!$B$8:$B$19</c:f>
              <c:strCache>
                <c:ptCount val="12"/>
                <c:pt idx="0">
                  <c:v>Siječanj</c:v>
                </c:pt>
                <c:pt idx="1">
                  <c:v>Veljača</c:v>
                </c:pt>
                <c:pt idx="2">
                  <c:v>Ožujak</c:v>
                </c:pt>
                <c:pt idx="3">
                  <c:v>Travanj</c:v>
                </c:pt>
                <c:pt idx="4">
                  <c:v>Svibanj</c:v>
                </c:pt>
                <c:pt idx="5">
                  <c:v>Lipanj</c:v>
                </c:pt>
                <c:pt idx="6">
                  <c:v>Srpanj</c:v>
                </c:pt>
                <c:pt idx="7">
                  <c:v>Kolovoz</c:v>
                </c:pt>
                <c:pt idx="8">
                  <c:v>Rujan</c:v>
                </c:pt>
                <c:pt idx="9">
                  <c:v>Listopad</c:v>
                </c:pt>
                <c:pt idx="10">
                  <c:v>Studeni</c:v>
                </c:pt>
                <c:pt idx="11">
                  <c:v>Prosinac</c:v>
                </c:pt>
              </c:strCache>
            </c:strRef>
          </c:cat>
          <c:val>
            <c:numRef>
              <c:f>'Slika 8. i 9.'!$D$8:$D$19</c:f>
              <c:numCache>
                <c:formatCode>#,##0</c:formatCode>
                <c:ptCount val="12"/>
                <c:pt idx="0">
                  <c:v>3530038652</c:v>
                </c:pt>
                <c:pt idx="1">
                  <c:v>3826411887</c:v>
                </c:pt>
                <c:pt idx="2">
                  <c:v>4152690991</c:v>
                </c:pt>
                <c:pt idx="3">
                  <c:v>3871716713</c:v>
                </c:pt>
                <c:pt idx="4">
                  <c:v>4223933095</c:v>
                </c:pt>
                <c:pt idx="5">
                  <c:v>4504368304</c:v>
                </c:pt>
                <c:pt idx="6">
                  <c:v>4244314709</c:v>
                </c:pt>
                <c:pt idx="7">
                  <c:v>3245918144</c:v>
                </c:pt>
                <c:pt idx="8">
                  <c:v>4597527894</c:v>
                </c:pt>
                <c:pt idx="9">
                  <c:v>4285435682</c:v>
                </c:pt>
                <c:pt idx="10">
                  <c:v>4366436725</c:v>
                </c:pt>
                <c:pt idx="11">
                  <c:v>4847670410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19-475F-91BE-D26A60FC5EF7}"/>
            </c:ext>
          </c:extLst>
        </c:ser>
        <c:ser>
          <c:idx val="1"/>
          <c:order val="1"/>
          <c:tx>
            <c:strRef>
              <c:f>'Slika 8. i 9.'!$F$7</c:f>
              <c:strCache>
                <c:ptCount val="1"/>
                <c:pt idx="0">
                  <c:v>Vrijednost transakcija – poslovni subjekt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'Slika 8. i 9.'!$B$8:$B$19</c:f>
              <c:strCache>
                <c:ptCount val="12"/>
                <c:pt idx="0">
                  <c:v>Siječanj</c:v>
                </c:pt>
                <c:pt idx="1">
                  <c:v>Veljača</c:v>
                </c:pt>
                <c:pt idx="2">
                  <c:v>Ožujak</c:v>
                </c:pt>
                <c:pt idx="3">
                  <c:v>Travanj</c:v>
                </c:pt>
                <c:pt idx="4">
                  <c:v>Svibanj</c:v>
                </c:pt>
                <c:pt idx="5">
                  <c:v>Lipanj</c:v>
                </c:pt>
                <c:pt idx="6">
                  <c:v>Srpanj</c:v>
                </c:pt>
                <c:pt idx="7">
                  <c:v>Kolovoz</c:v>
                </c:pt>
                <c:pt idx="8">
                  <c:v>Rujan</c:v>
                </c:pt>
                <c:pt idx="9">
                  <c:v>Listopad</c:v>
                </c:pt>
                <c:pt idx="10">
                  <c:v>Studeni</c:v>
                </c:pt>
                <c:pt idx="11">
                  <c:v>Prosinac</c:v>
                </c:pt>
              </c:strCache>
            </c:strRef>
          </c:cat>
          <c:val>
            <c:numRef>
              <c:f>'Slika 8. i 9.'!$F$8:$F$19</c:f>
              <c:numCache>
                <c:formatCode>#,##0</c:formatCode>
                <c:ptCount val="12"/>
                <c:pt idx="0">
                  <c:v>27096840916</c:v>
                </c:pt>
                <c:pt idx="1">
                  <c:v>23938745201</c:v>
                </c:pt>
                <c:pt idx="2">
                  <c:v>31199162133</c:v>
                </c:pt>
                <c:pt idx="3">
                  <c:v>29665516283</c:v>
                </c:pt>
                <c:pt idx="4">
                  <c:v>27451860800</c:v>
                </c:pt>
                <c:pt idx="5">
                  <c:v>32584440494</c:v>
                </c:pt>
                <c:pt idx="6">
                  <c:v>34954712340</c:v>
                </c:pt>
                <c:pt idx="7">
                  <c:v>28045534965</c:v>
                </c:pt>
                <c:pt idx="8">
                  <c:v>32014836640</c:v>
                </c:pt>
                <c:pt idx="9">
                  <c:v>30796024505</c:v>
                </c:pt>
                <c:pt idx="10">
                  <c:v>27858578105</c:v>
                </c:pt>
                <c:pt idx="11">
                  <c:v>35848197769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19-475F-91BE-D26A60FC5E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5939807"/>
        <c:axId val="1235941055"/>
      </c:barChart>
      <c:catAx>
        <c:axId val="1235939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235941055"/>
        <c:crosses val="autoZero"/>
        <c:auto val="1"/>
        <c:lblAlgn val="ctr"/>
        <c:lblOffset val="100"/>
        <c:noMultiLvlLbl val="0"/>
      </c:catAx>
      <c:valAx>
        <c:axId val="1235941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235939807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2.2222222222222223E-2"/>
                <c:y val="0.39393518518518517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Broj transakcija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'Slika 8. i 9.'!$C$7</c:f>
              <c:strCache>
                <c:ptCount val="1"/>
                <c:pt idx="0">
                  <c:v>Broj transakcija – potrošač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'Slika 8. i 9.'!$B$8:$B$19</c:f>
              <c:strCache>
                <c:ptCount val="12"/>
                <c:pt idx="0">
                  <c:v>Siječanj</c:v>
                </c:pt>
                <c:pt idx="1">
                  <c:v>Veljača</c:v>
                </c:pt>
                <c:pt idx="2">
                  <c:v>Ožujak</c:v>
                </c:pt>
                <c:pt idx="3">
                  <c:v>Travanj</c:v>
                </c:pt>
                <c:pt idx="4">
                  <c:v>Svibanj</c:v>
                </c:pt>
                <c:pt idx="5">
                  <c:v>Lipanj</c:v>
                </c:pt>
                <c:pt idx="6">
                  <c:v>Srpanj</c:v>
                </c:pt>
                <c:pt idx="7">
                  <c:v>Kolovoz</c:v>
                </c:pt>
                <c:pt idx="8">
                  <c:v>Rujan</c:v>
                </c:pt>
                <c:pt idx="9">
                  <c:v>Listopad</c:v>
                </c:pt>
                <c:pt idx="10">
                  <c:v>Studeni</c:v>
                </c:pt>
                <c:pt idx="11">
                  <c:v>Prosinac</c:v>
                </c:pt>
              </c:strCache>
            </c:strRef>
          </c:cat>
          <c:val>
            <c:numRef>
              <c:f>'Slika 8. i 9.'!$C$8:$C$19</c:f>
              <c:numCache>
                <c:formatCode>#,##0</c:formatCode>
                <c:ptCount val="12"/>
                <c:pt idx="0">
                  <c:v>18355270</c:v>
                </c:pt>
                <c:pt idx="1">
                  <c:v>18133899</c:v>
                </c:pt>
                <c:pt idx="2">
                  <c:v>16267167</c:v>
                </c:pt>
                <c:pt idx="3">
                  <c:v>18542894</c:v>
                </c:pt>
                <c:pt idx="4">
                  <c:v>18964803</c:v>
                </c:pt>
                <c:pt idx="5">
                  <c:v>19293290</c:v>
                </c:pt>
                <c:pt idx="6">
                  <c:v>19342228</c:v>
                </c:pt>
                <c:pt idx="7">
                  <c:v>17619089</c:v>
                </c:pt>
                <c:pt idx="8">
                  <c:v>21095248</c:v>
                </c:pt>
                <c:pt idx="9">
                  <c:v>19652305</c:v>
                </c:pt>
                <c:pt idx="10">
                  <c:v>18794787</c:v>
                </c:pt>
                <c:pt idx="11">
                  <c:v>20076856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29-48D6-95CF-0925B0A16E41}"/>
            </c:ext>
          </c:extLst>
        </c:ser>
        <c:ser>
          <c:idx val="1"/>
          <c:order val="1"/>
          <c:tx>
            <c:strRef>
              <c:f>'Slika 8. i 9.'!$E$7</c:f>
              <c:strCache>
                <c:ptCount val="1"/>
                <c:pt idx="0">
                  <c:v>Broj transakcija – poslovni subjekt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'Slika 8. i 9.'!$B$8:$B$19</c:f>
              <c:strCache>
                <c:ptCount val="12"/>
                <c:pt idx="0">
                  <c:v>Siječanj</c:v>
                </c:pt>
                <c:pt idx="1">
                  <c:v>Veljača</c:v>
                </c:pt>
                <c:pt idx="2">
                  <c:v>Ožujak</c:v>
                </c:pt>
                <c:pt idx="3">
                  <c:v>Travanj</c:v>
                </c:pt>
                <c:pt idx="4">
                  <c:v>Svibanj</c:v>
                </c:pt>
                <c:pt idx="5">
                  <c:v>Lipanj</c:v>
                </c:pt>
                <c:pt idx="6">
                  <c:v>Srpanj</c:v>
                </c:pt>
                <c:pt idx="7">
                  <c:v>Kolovoz</c:v>
                </c:pt>
                <c:pt idx="8">
                  <c:v>Rujan</c:v>
                </c:pt>
                <c:pt idx="9">
                  <c:v>Listopad</c:v>
                </c:pt>
                <c:pt idx="10">
                  <c:v>Studeni</c:v>
                </c:pt>
                <c:pt idx="11">
                  <c:v>Prosinac</c:v>
                </c:pt>
              </c:strCache>
            </c:strRef>
          </c:cat>
          <c:val>
            <c:numRef>
              <c:f>'Slika 8. i 9.'!$E$8:$E$19</c:f>
              <c:numCache>
                <c:formatCode>#,##0</c:formatCode>
                <c:ptCount val="12"/>
                <c:pt idx="0">
                  <c:v>11979070</c:v>
                </c:pt>
                <c:pt idx="1">
                  <c:v>11911036</c:v>
                </c:pt>
                <c:pt idx="2">
                  <c:v>12806619</c:v>
                </c:pt>
                <c:pt idx="3">
                  <c:v>13683604</c:v>
                </c:pt>
                <c:pt idx="4">
                  <c:v>13228696</c:v>
                </c:pt>
                <c:pt idx="5">
                  <c:v>14170663</c:v>
                </c:pt>
                <c:pt idx="6">
                  <c:v>14630385</c:v>
                </c:pt>
                <c:pt idx="7">
                  <c:v>12815271</c:v>
                </c:pt>
                <c:pt idx="8">
                  <c:v>13907266</c:v>
                </c:pt>
                <c:pt idx="9">
                  <c:v>13805453</c:v>
                </c:pt>
                <c:pt idx="10">
                  <c:v>12555958</c:v>
                </c:pt>
                <c:pt idx="11">
                  <c:v>15591404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29-48D6-95CF-0925B0A16E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1060127"/>
        <c:axId val="1451058463"/>
      </c:lineChart>
      <c:catAx>
        <c:axId val="1451060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451058463"/>
        <c:crosses val="autoZero"/>
        <c:auto val="1"/>
        <c:lblAlgn val="ctr"/>
        <c:lblOffset val="100"/>
        <c:noMultiLvlLbl val="0"/>
      </c:catAx>
      <c:valAx>
        <c:axId val="1451058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451060127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3.3333333333333333E-2"/>
                <c:y val="0.38004629629629633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tis.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Vrijednost transakcija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'Slika 8. i 9.'!$D$7</c:f>
              <c:strCache>
                <c:ptCount val="1"/>
                <c:pt idx="0">
                  <c:v>Vrijednost transakcija – potrošač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'Slika 8. i 9.'!$B$8:$B$19</c:f>
              <c:strCache>
                <c:ptCount val="12"/>
                <c:pt idx="0">
                  <c:v>Siječanj</c:v>
                </c:pt>
                <c:pt idx="1">
                  <c:v>Veljača</c:v>
                </c:pt>
                <c:pt idx="2">
                  <c:v>Ožujak</c:v>
                </c:pt>
                <c:pt idx="3">
                  <c:v>Travanj</c:v>
                </c:pt>
                <c:pt idx="4">
                  <c:v>Svibanj</c:v>
                </c:pt>
                <c:pt idx="5">
                  <c:v>Lipanj</c:v>
                </c:pt>
                <c:pt idx="6">
                  <c:v>Srpanj</c:v>
                </c:pt>
                <c:pt idx="7">
                  <c:v>Kolovoz</c:v>
                </c:pt>
                <c:pt idx="8">
                  <c:v>Rujan</c:v>
                </c:pt>
                <c:pt idx="9">
                  <c:v>Listopad</c:v>
                </c:pt>
                <c:pt idx="10">
                  <c:v>Studeni</c:v>
                </c:pt>
                <c:pt idx="11">
                  <c:v>Prosinac</c:v>
                </c:pt>
              </c:strCache>
            </c:strRef>
          </c:cat>
          <c:val>
            <c:numRef>
              <c:f>'Slika 8. i 9.'!$D$8:$D$19</c:f>
              <c:numCache>
                <c:formatCode>#,##0</c:formatCode>
                <c:ptCount val="12"/>
                <c:pt idx="0">
                  <c:v>3530038652</c:v>
                </c:pt>
                <c:pt idx="1">
                  <c:v>3826411887</c:v>
                </c:pt>
                <c:pt idx="2">
                  <c:v>4152690991</c:v>
                </c:pt>
                <c:pt idx="3">
                  <c:v>3871716713</c:v>
                </c:pt>
                <c:pt idx="4">
                  <c:v>4223933095</c:v>
                </c:pt>
                <c:pt idx="5">
                  <c:v>4504368304</c:v>
                </c:pt>
                <c:pt idx="6">
                  <c:v>4244314709</c:v>
                </c:pt>
                <c:pt idx="7">
                  <c:v>3245918144</c:v>
                </c:pt>
                <c:pt idx="8">
                  <c:v>4597527894</c:v>
                </c:pt>
                <c:pt idx="9">
                  <c:v>4285435682</c:v>
                </c:pt>
                <c:pt idx="10">
                  <c:v>4366436725</c:v>
                </c:pt>
                <c:pt idx="11">
                  <c:v>4847670410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4B-4395-A48E-473485C17A99}"/>
            </c:ext>
          </c:extLst>
        </c:ser>
        <c:ser>
          <c:idx val="1"/>
          <c:order val="1"/>
          <c:tx>
            <c:strRef>
              <c:f>'Slika 8. i 9.'!$F$7</c:f>
              <c:strCache>
                <c:ptCount val="1"/>
                <c:pt idx="0">
                  <c:v>Vrijednost transakcija – poslovni subjekt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'Slika 8. i 9.'!$B$8:$B$19</c:f>
              <c:strCache>
                <c:ptCount val="12"/>
                <c:pt idx="0">
                  <c:v>Siječanj</c:v>
                </c:pt>
                <c:pt idx="1">
                  <c:v>Veljača</c:v>
                </c:pt>
                <c:pt idx="2">
                  <c:v>Ožujak</c:v>
                </c:pt>
                <c:pt idx="3">
                  <c:v>Travanj</c:v>
                </c:pt>
                <c:pt idx="4">
                  <c:v>Svibanj</c:v>
                </c:pt>
                <c:pt idx="5">
                  <c:v>Lipanj</c:v>
                </c:pt>
                <c:pt idx="6">
                  <c:v>Srpanj</c:v>
                </c:pt>
                <c:pt idx="7">
                  <c:v>Kolovoz</c:v>
                </c:pt>
                <c:pt idx="8">
                  <c:v>Rujan</c:v>
                </c:pt>
                <c:pt idx="9">
                  <c:v>Listopad</c:v>
                </c:pt>
                <c:pt idx="10">
                  <c:v>Studeni</c:v>
                </c:pt>
                <c:pt idx="11">
                  <c:v>Prosinac</c:v>
                </c:pt>
              </c:strCache>
            </c:strRef>
          </c:cat>
          <c:val>
            <c:numRef>
              <c:f>'Slika 8. i 9.'!$F$8:$F$19</c:f>
              <c:numCache>
                <c:formatCode>#,##0</c:formatCode>
                <c:ptCount val="12"/>
                <c:pt idx="0">
                  <c:v>27096840916</c:v>
                </c:pt>
                <c:pt idx="1">
                  <c:v>23938745201</c:v>
                </c:pt>
                <c:pt idx="2">
                  <c:v>31199162133</c:v>
                </c:pt>
                <c:pt idx="3">
                  <c:v>29665516283</c:v>
                </c:pt>
                <c:pt idx="4">
                  <c:v>27451860800</c:v>
                </c:pt>
                <c:pt idx="5">
                  <c:v>32584440494</c:v>
                </c:pt>
                <c:pt idx="6">
                  <c:v>34954712340</c:v>
                </c:pt>
                <c:pt idx="7">
                  <c:v>28045534965</c:v>
                </c:pt>
                <c:pt idx="8">
                  <c:v>32014836640</c:v>
                </c:pt>
                <c:pt idx="9">
                  <c:v>30796024505</c:v>
                </c:pt>
                <c:pt idx="10">
                  <c:v>27858578105</c:v>
                </c:pt>
                <c:pt idx="11">
                  <c:v>35848197769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4B-4395-A48E-473485C17A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3016495"/>
        <c:axId val="993017327"/>
      </c:lineChart>
      <c:catAx>
        <c:axId val="993016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993017327"/>
        <c:crosses val="autoZero"/>
        <c:auto val="1"/>
        <c:lblAlgn val="ctr"/>
        <c:lblOffset val="100"/>
        <c:noMultiLvlLbl val="0"/>
      </c:catAx>
      <c:valAx>
        <c:axId val="993017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993016495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3888888888888888E-2"/>
                <c:y val="0.40782407407407406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Potrošač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'Tablica 6., Slika 12. i 13.'!$B$6</c:f>
              <c:strCache>
                <c:ptCount val="1"/>
                <c:pt idx="0">
                  <c:v>Internetsko bankarstvo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'Tablica 6., Slika 12. i 13.'!$C$5:$D$5</c:f>
              <c:strCache>
                <c:ptCount val="2"/>
                <c:pt idx="0">
                  <c:v>Broj 
transakcija</c:v>
                </c:pt>
                <c:pt idx="1">
                  <c:v>Vrijednost 
transakcija</c:v>
                </c:pt>
              </c:strCache>
            </c:strRef>
          </c:cat>
          <c:val>
            <c:numRef>
              <c:f>'Tablica 6., Slika 12. i 13.'!$C$6:$D$6</c:f>
              <c:numCache>
                <c:formatCode>#,##0</c:formatCode>
                <c:ptCount val="2"/>
                <c:pt idx="0">
                  <c:v>4.6483111648288835</c:v>
                </c:pt>
                <c:pt idx="1">
                  <c:v>1991.6296475465797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F5-4686-8481-EE0AE5450F69}"/>
            </c:ext>
          </c:extLst>
        </c:ser>
        <c:ser>
          <c:idx val="1"/>
          <c:order val="1"/>
          <c:tx>
            <c:strRef>
              <c:f>'Tablica 6., Slika 12. i 13.'!$B$7</c:f>
              <c:strCache>
                <c:ptCount val="1"/>
                <c:pt idx="0">
                  <c:v>Mobilno bankarstvo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'Tablica 6., Slika 12. i 13.'!$C$5:$D$5</c:f>
              <c:strCache>
                <c:ptCount val="2"/>
                <c:pt idx="0">
                  <c:v>Broj 
transakcija</c:v>
                </c:pt>
                <c:pt idx="1">
                  <c:v>Vrijednost 
transakcija</c:v>
                </c:pt>
              </c:strCache>
            </c:strRef>
          </c:cat>
          <c:val>
            <c:numRef>
              <c:f>'Tablica 6., Slika 12. i 13.'!$C$7:$D$7</c:f>
              <c:numCache>
                <c:formatCode>#,##0</c:formatCode>
                <c:ptCount val="2"/>
                <c:pt idx="0">
                  <c:v>69.480351672959173</c:v>
                </c:pt>
                <c:pt idx="1">
                  <c:v>11891.209236041639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F5-4686-8481-EE0AE5450F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543392"/>
        <c:axId val="113547136"/>
      </c:barChart>
      <c:catAx>
        <c:axId val="1135433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13547136"/>
        <c:crosses val="autoZero"/>
        <c:auto val="1"/>
        <c:lblAlgn val="ctr"/>
        <c:lblOffset val="100"/>
        <c:noMultiLvlLbl val="0"/>
      </c:catAx>
      <c:valAx>
        <c:axId val="113547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13543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Poslovni subjekt</a:t>
            </a:r>
          </a:p>
          <a:p>
            <a:pPr>
              <a:defRPr/>
            </a:pPr>
            <a:endParaRPr lang="hr-H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'Tablica 6., Slika 12. i 13.'!$B$6</c:f>
              <c:strCache>
                <c:ptCount val="1"/>
                <c:pt idx="0">
                  <c:v>Internetsko bankarstvo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'Tablica 6., Slika 12. i 13.'!$E$5:$F$5</c:f>
              <c:strCache>
                <c:ptCount val="2"/>
                <c:pt idx="0">
                  <c:v>Broj 
transakcija</c:v>
                </c:pt>
                <c:pt idx="1">
                  <c:v>Vrijednost
 transakcija </c:v>
                </c:pt>
              </c:strCache>
            </c:strRef>
          </c:cat>
          <c:val>
            <c:numRef>
              <c:f>'Tablica 6., Slika 12. i 13.'!$E$6:$F$6</c:f>
              <c:numCache>
                <c:formatCode>#,##0</c:formatCode>
                <c:ptCount val="2"/>
                <c:pt idx="0">
                  <c:v>448.9635121447439</c:v>
                </c:pt>
                <c:pt idx="1">
                  <c:v>1103688.0250918551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01-4187-91F2-056158A79AE5}"/>
            </c:ext>
          </c:extLst>
        </c:ser>
        <c:ser>
          <c:idx val="1"/>
          <c:order val="1"/>
          <c:tx>
            <c:strRef>
              <c:f>'Tablica 6., Slika 12. i 13.'!$B$7</c:f>
              <c:strCache>
                <c:ptCount val="1"/>
                <c:pt idx="0">
                  <c:v>Mobilno bankarstvo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'Tablica 6., Slika 12. i 13.'!$E$5:$F$5</c:f>
              <c:strCache>
                <c:ptCount val="2"/>
                <c:pt idx="0">
                  <c:v>Broj 
transakcija</c:v>
                </c:pt>
                <c:pt idx="1">
                  <c:v>Vrijednost
 transakcija </c:v>
                </c:pt>
              </c:strCache>
            </c:strRef>
          </c:cat>
          <c:val>
            <c:numRef>
              <c:f>'Tablica 6., Slika 12. i 13.'!$E$7:$F$7</c:f>
              <c:numCache>
                <c:formatCode>#,##0</c:formatCode>
                <c:ptCount val="2"/>
                <c:pt idx="0">
                  <c:v>103.72873760563269</c:v>
                </c:pt>
                <c:pt idx="1">
                  <c:v>77665.618773282506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01-4187-91F2-056158A79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533408"/>
        <c:axId val="113537984"/>
      </c:barChart>
      <c:catAx>
        <c:axId val="113533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13537984"/>
        <c:crosses val="autoZero"/>
        <c:auto val="1"/>
        <c:lblAlgn val="ctr"/>
        <c:lblOffset val="100"/>
        <c:noMultiLvlLbl val="0"/>
      </c:catAx>
      <c:valAx>
        <c:axId val="113537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13533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'Slika 14.'!$C$5</c:f>
              <c:strCache>
                <c:ptCount val="1"/>
                <c:pt idx="0">
                  <c:v>Broj transakcija  ̶  internetsko bankarstvo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'Slika 14.'!$B$6:$B$29</c:f>
              <c:numCache>
                <c:formatCode>[$-41A]mmm/\ yy;@</c:formatCode>
                <c:ptCount val="2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</c:numCache>
            </c:numRef>
          </c:cat>
          <c:val>
            <c:numRef>
              <c:f>'Slika 14.'!$C$6:$C$29</c:f>
              <c:numCache>
                <c:formatCode>#,##0</c:formatCode>
                <c:ptCount val="24"/>
                <c:pt idx="0">
                  <c:v>1170199</c:v>
                </c:pt>
                <c:pt idx="1">
                  <c:v>1082428</c:v>
                </c:pt>
                <c:pt idx="2">
                  <c:v>1050097</c:v>
                </c:pt>
                <c:pt idx="3">
                  <c:v>1081875</c:v>
                </c:pt>
                <c:pt idx="4">
                  <c:v>1046585</c:v>
                </c:pt>
                <c:pt idx="5">
                  <c:v>973297</c:v>
                </c:pt>
                <c:pt idx="6">
                  <c:v>1011024</c:v>
                </c:pt>
                <c:pt idx="7">
                  <c:v>877632</c:v>
                </c:pt>
                <c:pt idx="8">
                  <c:v>966275</c:v>
                </c:pt>
                <c:pt idx="9">
                  <c:v>953837</c:v>
                </c:pt>
                <c:pt idx="10">
                  <c:v>899866</c:v>
                </c:pt>
                <c:pt idx="11">
                  <c:v>957916</c:v>
                </c:pt>
                <c:pt idx="12">
                  <c:v>881933</c:v>
                </c:pt>
                <c:pt idx="13">
                  <c:v>874178</c:v>
                </c:pt>
                <c:pt idx="14">
                  <c:v>704448</c:v>
                </c:pt>
                <c:pt idx="15">
                  <c:v>851551</c:v>
                </c:pt>
                <c:pt idx="16">
                  <c:v>815078</c:v>
                </c:pt>
                <c:pt idx="17">
                  <c:v>779429</c:v>
                </c:pt>
                <c:pt idx="18">
                  <c:v>756062</c:v>
                </c:pt>
                <c:pt idx="19">
                  <c:v>662677</c:v>
                </c:pt>
                <c:pt idx="20">
                  <c:v>807884</c:v>
                </c:pt>
                <c:pt idx="21">
                  <c:v>739060</c:v>
                </c:pt>
                <c:pt idx="22">
                  <c:v>711653</c:v>
                </c:pt>
                <c:pt idx="23">
                  <c:v>784588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15-41F7-A11D-07F4D6E84DDA}"/>
            </c:ext>
          </c:extLst>
        </c:ser>
        <c:ser>
          <c:idx val="2"/>
          <c:order val="2"/>
          <c:tx>
            <c:strRef>
              <c:f>'Slika 14.'!$E$5</c:f>
              <c:strCache>
                <c:ptCount val="1"/>
                <c:pt idx="0">
                  <c:v>Broj transakcija  ̶  mobilno bankarstvo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'Slika 14.'!$B$6:$B$29</c:f>
              <c:numCache>
                <c:formatCode>[$-41A]mmm/\ yy;@</c:formatCode>
                <c:ptCount val="2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</c:numCache>
            </c:numRef>
          </c:cat>
          <c:val>
            <c:numRef>
              <c:f>'Slika 14.'!$E$6:$E$29</c:f>
              <c:numCache>
                <c:formatCode>#,##0</c:formatCode>
                <c:ptCount val="24"/>
                <c:pt idx="0">
                  <c:v>12844498</c:v>
                </c:pt>
                <c:pt idx="1">
                  <c:v>12472303</c:v>
                </c:pt>
                <c:pt idx="2">
                  <c:v>12935524</c:v>
                </c:pt>
                <c:pt idx="3">
                  <c:v>13360430</c:v>
                </c:pt>
                <c:pt idx="4">
                  <c:v>13783530</c:v>
                </c:pt>
                <c:pt idx="5">
                  <c:v>13414346</c:v>
                </c:pt>
                <c:pt idx="6">
                  <c:v>13937131</c:v>
                </c:pt>
                <c:pt idx="7">
                  <c:v>12722335</c:v>
                </c:pt>
                <c:pt idx="8">
                  <c:v>13902413</c:v>
                </c:pt>
                <c:pt idx="9">
                  <c:v>14310795</c:v>
                </c:pt>
                <c:pt idx="10">
                  <c:v>13840879</c:v>
                </c:pt>
                <c:pt idx="11">
                  <c:v>14496123</c:v>
                </c:pt>
                <c:pt idx="12">
                  <c:v>14166492</c:v>
                </c:pt>
                <c:pt idx="13">
                  <c:v>14028367</c:v>
                </c:pt>
                <c:pt idx="14">
                  <c:v>12182204</c:v>
                </c:pt>
                <c:pt idx="15">
                  <c:v>14536728</c:v>
                </c:pt>
                <c:pt idx="16">
                  <c:v>15018852</c:v>
                </c:pt>
                <c:pt idx="17">
                  <c:v>15400947</c:v>
                </c:pt>
                <c:pt idx="18">
                  <c:v>15408178</c:v>
                </c:pt>
                <c:pt idx="19">
                  <c:v>14075818</c:v>
                </c:pt>
                <c:pt idx="20">
                  <c:v>17167095</c:v>
                </c:pt>
                <c:pt idx="21">
                  <c:v>15879065</c:v>
                </c:pt>
                <c:pt idx="22">
                  <c:v>15268999</c:v>
                </c:pt>
                <c:pt idx="23">
                  <c:v>16332780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15-41F7-A11D-07F4D6E84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0226223"/>
        <c:axId val="540226639"/>
      </c:lineChart>
      <c:lineChart>
        <c:grouping val="standard"/>
        <c:varyColors val="0"/>
        <c:ser>
          <c:idx val="1"/>
          <c:order val="1"/>
          <c:tx>
            <c:strRef>
              <c:f>'Slika 14.'!$D$5</c:f>
              <c:strCache>
                <c:ptCount val="1"/>
                <c:pt idx="0">
                  <c:v>Vrijednost transakcija  ̶  internetsko bankarstvo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'Slika 14.'!$B$6:$B$29</c:f>
              <c:numCache>
                <c:formatCode>[$-41A]mmm/\ yy;@</c:formatCode>
                <c:ptCount val="2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</c:numCache>
            </c:numRef>
          </c:cat>
          <c:val>
            <c:numRef>
              <c:f>'Slika 14.'!$D$6:$D$29</c:f>
              <c:numCache>
                <c:formatCode>#,##0</c:formatCode>
                <c:ptCount val="24"/>
                <c:pt idx="0">
                  <c:v>289944876</c:v>
                </c:pt>
                <c:pt idx="1">
                  <c:v>425830004</c:v>
                </c:pt>
                <c:pt idx="2">
                  <c:v>295238350</c:v>
                </c:pt>
                <c:pt idx="3">
                  <c:v>312415014</c:v>
                </c:pt>
                <c:pt idx="4">
                  <c:v>381489387</c:v>
                </c:pt>
                <c:pt idx="5">
                  <c:v>305927985</c:v>
                </c:pt>
                <c:pt idx="6">
                  <c:v>320169395</c:v>
                </c:pt>
                <c:pt idx="7">
                  <c:v>225882166</c:v>
                </c:pt>
                <c:pt idx="8">
                  <c:v>335059134</c:v>
                </c:pt>
                <c:pt idx="9">
                  <c:v>343705844</c:v>
                </c:pt>
                <c:pt idx="10">
                  <c:v>346655389</c:v>
                </c:pt>
                <c:pt idx="11">
                  <c:v>352377569</c:v>
                </c:pt>
                <c:pt idx="12">
                  <c:v>288648995</c:v>
                </c:pt>
                <c:pt idx="13">
                  <c:v>310791029</c:v>
                </c:pt>
                <c:pt idx="14">
                  <c:v>339332909</c:v>
                </c:pt>
                <c:pt idx="15">
                  <c:v>327776819</c:v>
                </c:pt>
                <c:pt idx="16">
                  <c:v>333758116</c:v>
                </c:pt>
                <c:pt idx="17">
                  <c:v>376688486</c:v>
                </c:pt>
                <c:pt idx="18">
                  <c:v>337826752</c:v>
                </c:pt>
                <c:pt idx="19">
                  <c:v>215098885</c:v>
                </c:pt>
                <c:pt idx="20">
                  <c:v>369890769</c:v>
                </c:pt>
                <c:pt idx="21">
                  <c:v>323251900</c:v>
                </c:pt>
                <c:pt idx="22">
                  <c:v>350577490</c:v>
                </c:pt>
                <c:pt idx="23">
                  <c:v>440431639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15-41F7-A11D-07F4D6E84DDA}"/>
            </c:ext>
          </c:extLst>
        </c:ser>
        <c:ser>
          <c:idx val="3"/>
          <c:order val="3"/>
          <c:tx>
            <c:strRef>
              <c:f>'Slika 14.'!$F$5</c:f>
              <c:strCache>
                <c:ptCount val="1"/>
                <c:pt idx="0">
                  <c:v>Vrijednost transakcija  ̶  mobilno bankarstvo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'Slika 14.'!$B$6:$B$29</c:f>
              <c:numCache>
                <c:formatCode>[$-41A]mmm/\ yy;@</c:formatCode>
                <c:ptCount val="2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</c:numCache>
            </c:numRef>
          </c:cat>
          <c:val>
            <c:numRef>
              <c:f>'Slika 14.'!$F$6:$F$29</c:f>
              <c:numCache>
                <c:formatCode>#,##0</c:formatCode>
                <c:ptCount val="24"/>
                <c:pt idx="0">
                  <c:v>1752683085</c:v>
                </c:pt>
                <c:pt idx="1">
                  <c:v>2283849408</c:v>
                </c:pt>
                <c:pt idx="2">
                  <c:v>1880810533</c:v>
                </c:pt>
                <c:pt idx="3">
                  <c:v>1939144124</c:v>
                </c:pt>
                <c:pt idx="4">
                  <c:v>2315200226</c:v>
                </c:pt>
                <c:pt idx="5">
                  <c:v>2097555528</c:v>
                </c:pt>
                <c:pt idx="6">
                  <c:v>2215462437</c:v>
                </c:pt>
                <c:pt idx="7">
                  <c:v>1831292949</c:v>
                </c:pt>
                <c:pt idx="8">
                  <c:v>2344414697</c:v>
                </c:pt>
                <c:pt idx="9">
                  <c:v>2228614128</c:v>
                </c:pt>
                <c:pt idx="10">
                  <c:v>2305625811</c:v>
                </c:pt>
                <c:pt idx="11">
                  <c:v>2446156623</c:v>
                </c:pt>
                <c:pt idx="12">
                  <c:v>2162381555</c:v>
                </c:pt>
                <c:pt idx="13">
                  <c:v>2371817517</c:v>
                </c:pt>
                <c:pt idx="14">
                  <c:v>2269945112</c:v>
                </c:pt>
                <c:pt idx="15">
                  <c:v>2378088574</c:v>
                </c:pt>
                <c:pt idx="16">
                  <c:v>2522919371</c:v>
                </c:pt>
                <c:pt idx="17">
                  <c:v>2786339511</c:v>
                </c:pt>
                <c:pt idx="18">
                  <c:v>2629927094</c:v>
                </c:pt>
                <c:pt idx="19">
                  <c:v>2173906875</c:v>
                </c:pt>
                <c:pt idx="20">
                  <c:v>2888575092</c:v>
                </c:pt>
                <c:pt idx="21">
                  <c:v>2689642331</c:v>
                </c:pt>
                <c:pt idx="22">
                  <c:v>2721931644</c:v>
                </c:pt>
                <c:pt idx="23">
                  <c:v>3119138262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015-41F7-A11D-07F4D6E84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1053935"/>
        <c:axId val="351053519"/>
      </c:lineChart>
      <c:dateAx>
        <c:axId val="540226223"/>
        <c:scaling>
          <c:orientation val="minMax"/>
        </c:scaling>
        <c:delete val="0"/>
        <c:axPos val="b"/>
        <c:numFmt formatCode="[$-41A]mmm/\ 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540226639"/>
        <c:crosses val="autoZero"/>
        <c:auto val="1"/>
        <c:lblOffset val="100"/>
        <c:baseTimeUnit val="months"/>
      </c:dateAx>
      <c:valAx>
        <c:axId val="5402266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540226223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1043537251192771E-2"/>
                <c:y val="0.30772545595928702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  <a:endParaRPr lang="en-US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valAx>
        <c:axId val="351053519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351053935"/>
        <c:crosses val="max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0.96339061190016306"/>
                <c:y val="0.24618036476742963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mlrd.</a:t>
                  </a:r>
                  <a:r>
                    <a:rPr lang="hr-HR" baseline="0"/>
                    <a:t> EUR</a:t>
                  </a:r>
                  <a:endParaRPr lang="en-US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dateAx>
        <c:axId val="351053935"/>
        <c:scaling>
          <c:orientation val="minMax"/>
        </c:scaling>
        <c:delete val="1"/>
        <c:axPos val="b"/>
        <c:numFmt formatCode="[$-41A]mmm/\ yy;@" sourceLinked="1"/>
        <c:majorTickMark val="out"/>
        <c:minorTickMark val="none"/>
        <c:tickLblPos val="nextTo"/>
        <c:crossAx val="351053519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'Slika 15.'!$C$5</c:f>
              <c:strCache>
                <c:ptCount val="1"/>
                <c:pt idx="0">
                  <c:v>Broj transakcija  ̶  internetsko bankarstvo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'Slika 15.'!$B$6:$B$29</c:f>
              <c:numCache>
                <c:formatCode>[$-41A]mmm/\ yy;@</c:formatCode>
                <c:ptCount val="2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</c:numCache>
            </c:numRef>
          </c:cat>
          <c:val>
            <c:numRef>
              <c:f>'Slika 15.'!$C$6:$C$29</c:f>
              <c:numCache>
                <c:formatCode>#,##0</c:formatCode>
                <c:ptCount val="24"/>
                <c:pt idx="0">
                  <c:v>8544260</c:v>
                </c:pt>
                <c:pt idx="1">
                  <c:v>8512934</c:v>
                </c:pt>
                <c:pt idx="2">
                  <c:v>9161830</c:v>
                </c:pt>
                <c:pt idx="3">
                  <c:v>9351537</c:v>
                </c:pt>
                <c:pt idx="4">
                  <c:v>9844859</c:v>
                </c:pt>
                <c:pt idx="5">
                  <c:v>9581316</c:v>
                </c:pt>
                <c:pt idx="6">
                  <c:v>10582272</c:v>
                </c:pt>
                <c:pt idx="7">
                  <c:v>9352955</c:v>
                </c:pt>
                <c:pt idx="8">
                  <c:v>9541737</c:v>
                </c:pt>
                <c:pt idx="9">
                  <c:v>9803875</c:v>
                </c:pt>
                <c:pt idx="10">
                  <c:v>8952120</c:v>
                </c:pt>
                <c:pt idx="11">
                  <c:v>10713866</c:v>
                </c:pt>
                <c:pt idx="12">
                  <c:v>8519405</c:v>
                </c:pt>
                <c:pt idx="13">
                  <c:v>8380846</c:v>
                </c:pt>
                <c:pt idx="14">
                  <c:v>9032053</c:v>
                </c:pt>
                <c:pt idx="15">
                  <c:v>9573588</c:v>
                </c:pt>
                <c:pt idx="16">
                  <c:v>9292272</c:v>
                </c:pt>
                <c:pt idx="17">
                  <c:v>10059921</c:v>
                </c:pt>
                <c:pt idx="18">
                  <c:v>10339441</c:v>
                </c:pt>
                <c:pt idx="19">
                  <c:v>8978621</c:v>
                </c:pt>
                <c:pt idx="20">
                  <c:v>9718239</c:v>
                </c:pt>
                <c:pt idx="21">
                  <c:v>9627761</c:v>
                </c:pt>
                <c:pt idx="22">
                  <c:v>8684051</c:v>
                </c:pt>
                <c:pt idx="23">
                  <c:v>10822611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F5-4BBB-8548-5307A0C4E3D7}"/>
            </c:ext>
          </c:extLst>
        </c:ser>
        <c:ser>
          <c:idx val="2"/>
          <c:order val="2"/>
          <c:tx>
            <c:strRef>
              <c:f>'Slika 15.'!$E$5</c:f>
              <c:strCache>
                <c:ptCount val="1"/>
                <c:pt idx="0">
                  <c:v>Broj transakcija  ̶  mobilno bankarstvo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'Slika 15.'!$B$6:$B$29</c:f>
              <c:numCache>
                <c:formatCode>[$-41A]mmm/\ yy;@</c:formatCode>
                <c:ptCount val="2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</c:numCache>
            </c:numRef>
          </c:cat>
          <c:val>
            <c:numRef>
              <c:f>'Slika 15.'!$E$6:$E$29</c:f>
              <c:numCache>
                <c:formatCode>#,##0</c:formatCode>
                <c:ptCount val="24"/>
                <c:pt idx="0">
                  <c:v>1633465</c:v>
                </c:pt>
                <c:pt idx="1">
                  <c:v>1660006</c:v>
                </c:pt>
                <c:pt idx="2">
                  <c:v>1727171</c:v>
                </c:pt>
                <c:pt idx="3">
                  <c:v>1853196</c:v>
                </c:pt>
                <c:pt idx="4">
                  <c:v>1929982</c:v>
                </c:pt>
                <c:pt idx="5">
                  <c:v>1894128</c:v>
                </c:pt>
                <c:pt idx="6">
                  <c:v>2134535</c:v>
                </c:pt>
                <c:pt idx="7">
                  <c:v>1895562</c:v>
                </c:pt>
                <c:pt idx="8">
                  <c:v>2028453</c:v>
                </c:pt>
                <c:pt idx="9">
                  <c:v>2095759</c:v>
                </c:pt>
                <c:pt idx="10">
                  <c:v>1924229</c:v>
                </c:pt>
                <c:pt idx="11">
                  <c:v>2139789</c:v>
                </c:pt>
                <c:pt idx="12">
                  <c:v>1879513</c:v>
                </c:pt>
                <c:pt idx="13">
                  <c:v>1905185</c:v>
                </c:pt>
                <c:pt idx="14">
                  <c:v>2064437</c:v>
                </c:pt>
                <c:pt idx="15">
                  <c:v>2096965</c:v>
                </c:pt>
                <c:pt idx="16">
                  <c:v>2128441</c:v>
                </c:pt>
                <c:pt idx="17">
                  <c:v>2274185</c:v>
                </c:pt>
                <c:pt idx="18">
                  <c:v>2427372</c:v>
                </c:pt>
                <c:pt idx="19">
                  <c:v>2108084</c:v>
                </c:pt>
                <c:pt idx="20">
                  <c:v>2382748</c:v>
                </c:pt>
                <c:pt idx="21">
                  <c:v>2382437</c:v>
                </c:pt>
                <c:pt idx="22">
                  <c:v>2158853</c:v>
                </c:pt>
                <c:pt idx="23">
                  <c:v>2533278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F5-4BBB-8548-5307A0C4E3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906431"/>
        <c:axId val="323659727"/>
      </c:lineChart>
      <c:lineChart>
        <c:grouping val="standard"/>
        <c:varyColors val="0"/>
        <c:ser>
          <c:idx val="1"/>
          <c:order val="1"/>
          <c:tx>
            <c:strRef>
              <c:f>'Slika 15.'!$D$5</c:f>
              <c:strCache>
                <c:ptCount val="1"/>
                <c:pt idx="0">
                  <c:v>Vrijednost transakcija  ̶  internetsko bankarstvo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'Slika 15.'!$B$6:$B$29</c:f>
              <c:numCache>
                <c:formatCode>[$-41A]mmm/\ yy;@</c:formatCode>
                <c:ptCount val="2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</c:numCache>
            </c:numRef>
          </c:cat>
          <c:val>
            <c:numRef>
              <c:f>'Slika 15.'!$D$6:$D$29</c:f>
              <c:numCache>
                <c:formatCode>#,##0</c:formatCode>
                <c:ptCount val="24"/>
                <c:pt idx="0">
                  <c:v>17809831209</c:v>
                </c:pt>
                <c:pt idx="1">
                  <c:v>16309941401</c:v>
                </c:pt>
                <c:pt idx="2">
                  <c:v>17650018895</c:v>
                </c:pt>
                <c:pt idx="3">
                  <c:v>20223982844</c:v>
                </c:pt>
                <c:pt idx="4">
                  <c:v>20702756122</c:v>
                </c:pt>
                <c:pt idx="5">
                  <c:v>20285818074</c:v>
                </c:pt>
                <c:pt idx="6">
                  <c:v>27776548865</c:v>
                </c:pt>
                <c:pt idx="7">
                  <c:v>20727268233</c:v>
                </c:pt>
                <c:pt idx="8">
                  <c:v>21372569321</c:v>
                </c:pt>
                <c:pt idx="9">
                  <c:v>22240512032</c:v>
                </c:pt>
                <c:pt idx="10">
                  <c:v>20934203065</c:v>
                </c:pt>
                <c:pt idx="11">
                  <c:v>26269828065</c:v>
                </c:pt>
                <c:pt idx="12">
                  <c:v>21372752227</c:v>
                </c:pt>
                <c:pt idx="13">
                  <c:v>19288812047</c:v>
                </c:pt>
                <c:pt idx="14">
                  <c:v>24323268823</c:v>
                </c:pt>
                <c:pt idx="15">
                  <c:v>22191246179</c:v>
                </c:pt>
                <c:pt idx="16">
                  <c:v>20982522887</c:v>
                </c:pt>
                <c:pt idx="17">
                  <c:v>25542795131</c:v>
                </c:pt>
                <c:pt idx="18">
                  <c:v>27193492785</c:v>
                </c:pt>
                <c:pt idx="19">
                  <c:v>21305343934</c:v>
                </c:pt>
                <c:pt idx="20">
                  <c:v>24615079481</c:v>
                </c:pt>
                <c:pt idx="21">
                  <c:v>22918197767</c:v>
                </c:pt>
                <c:pt idx="22">
                  <c:v>20814705961</c:v>
                </c:pt>
                <c:pt idx="23">
                  <c:v>27310761535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F5-4BBB-8548-5307A0C4E3D7}"/>
            </c:ext>
          </c:extLst>
        </c:ser>
        <c:ser>
          <c:idx val="3"/>
          <c:order val="3"/>
          <c:tx>
            <c:strRef>
              <c:f>'Slika 15.'!$F$5</c:f>
              <c:strCache>
                <c:ptCount val="1"/>
                <c:pt idx="0">
                  <c:v>Vrijednost transakcija  ̶  mobilno bankarstvo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'Slika 15.'!$B$6:$B$29</c:f>
              <c:numCache>
                <c:formatCode>[$-41A]mmm/\ yy;@</c:formatCode>
                <c:ptCount val="2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</c:numCache>
            </c:numRef>
          </c:cat>
          <c:val>
            <c:numRef>
              <c:f>'Slika 15.'!$F$6:$F$29</c:f>
              <c:numCache>
                <c:formatCode>#,##0</c:formatCode>
                <c:ptCount val="24"/>
                <c:pt idx="0">
                  <c:v>977015058</c:v>
                </c:pt>
                <c:pt idx="1">
                  <c:v>1050290149</c:v>
                </c:pt>
                <c:pt idx="2">
                  <c:v>1061487679</c:v>
                </c:pt>
                <c:pt idx="3">
                  <c:v>1224175569</c:v>
                </c:pt>
                <c:pt idx="4">
                  <c:v>1281646411</c:v>
                </c:pt>
                <c:pt idx="5">
                  <c:v>1236028822</c:v>
                </c:pt>
                <c:pt idx="6">
                  <c:v>1519049685</c:v>
                </c:pt>
                <c:pt idx="7">
                  <c:v>1336711055</c:v>
                </c:pt>
                <c:pt idx="8">
                  <c:v>1415464447</c:v>
                </c:pt>
                <c:pt idx="9">
                  <c:v>1521284797</c:v>
                </c:pt>
                <c:pt idx="10">
                  <c:v>1303387876</c:v>
                </c:pt>
                <c:pt idx="11">
                  <c:v>1599897201</c:v>
                </c:pt>
                <c:pt idx="12">
                  <c:v>1304993139</c:v>
                </c:pt>
                <c:pt idx="13">
                  <c:v>1326916067</c:v>
                </c:pt>
                <c:pt idx="14">
                  <c:v>1434496726</c:v>
                </c:pt>
                <c:pt idx="15">
                  <c:v>1522778466</c:v>
                </c:pt>
                <c:pt idx="16">
                  <c:v>1547912562</c:v>
                </c:pt>
                <c:pt idx="17">
                  <c:v>1714286288</c:v>
                </c:pt>
                <c:pt idx="18">
                  <c:v>1912862934</c:v>
                </c:pt>
                <c:pt idx="19">
                  <c:v>1635456205</c:v>
                </c:pt>
                <c:pt idx="20">
                  <c:v>1821369281</c:v>
                </c:pt>
                <c:pt idx="21">
                  <c:v>1824700016</c:v>
                </c:pt>
                <c:pt idx="22">
                  <c:v>1606569388</c:v>
                </c:pt>
                <c:pt idx="23">
                  <c:v>2070532153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3F5-4BBB-8548-5307A0C4E3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2218287"/>
        <c:axId val="342213295"/>
      </c:lineChart>
      <c:dateAx>
        <c:axId val="482906431"/>
        <c:scaling>
          <c:orientation val="minMax"/>
        </c:scaling>
        <c:delete val="0"/>
        <c:axPos val="b"/>
        <c:numFmt formatCode="[$-41A]mmm/\ 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323659727"/>
        <c:crosses val="autoZero"/>
        <c:auto val="1"/>
        <c:lblOffset val="100"/>
        <c:baseTimeUnit val="months"/>
      </c:dateAx>
      <c:valAx>
        <c:axId val="3236597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482906431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202166064981952E-3"/>
                <c:y val="0.36111111111111105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  <a:endParaRPr lang="en-US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valAx>
        <c:axId val="342213295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342218287"/>
        <c:crosses val="max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0.97207576489761871"/>
                <c:y val="0.30092592592592593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mlrd.</a:t>
                  </a:r>
                  <a:r>
                    <a:rPr lang="hr-HR" baseline="0"/>
                    <a:t> EUR</a:t>
                  </a:r>
                  <a:endParaRPr lang="en-US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dateAx>
        <c:axId val="342218287"/>
        <c:scaling>
          <c:orientation val="minMax"/>
        </c:scaling>
        <c:delete val="1"/>
        <c:axPos val="b"/>
        <c:numFmt formatCode="[$-41A]mmm/\ yy;@" sourceLinked="1"/>
        <c:majorTickMark val="out"/>
        <c:minorTickMark val="none"/>
        <c:tickLblPos val="nextTo"/>
        <c:crossAx val="342213295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'Slika 16. '!$G$5</c:f>
              <c:strCache>
                <c:ptCount val="1"/>
                <c:pt idx="0">
                  <c:v> Broj transakcija (lijevo)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'Slika 16. '!$B$6:$B$17</c:f>
              <c:strCache>
                <c:ptCount val="12"/>
                <c:pt idx="0">
                  <c:v>siječanj</c:v>
                </c:pt>
                <c:pt idx="1">
                  <c:v>veljača</c:v>
                </c:pt>
                <c:pt idx="2">
                  <c:v>ožujak</c:v>
                </c:pt>
                <c:pt idx="3">
                  <c:v>travanj</c:v>
                </c:pt>
                <c:pt idx="4">
                  <c:v>svibanj</c:v>
                </c:pt>
                <c:pt idx="5">
                  <c:v>lipanj</c:v>
                </c:pt>
                <c:pt idx="6">
                  <c:v>srpanj</c:v>
                </c:pt>
                <c:pt idx="7">
                  <c:v>kolovoz</c:v>
                </c:pt>
                <c:pt idx="8">
                  <c:v>rujan</c:v>
                </c:pt>
                <c:pt idx="9">
                  <c:v>listopad</c:v>
                </c:pt>
                <c:pt idx="10">
                  <c:v>studeni</c:v>
                </c:pt>
                <c:pt idx="11">
                  <c:v>prosinac</c:v>
                </c:pt>
              </c:strCache>
            </c:strRef>
          </c:cat>
          <c:val>
            <c:numRef>
              <c:f>'Slika 16. '!$G$6:$G$17</c:f>
              <c:numCache>
                <c:formatCode>#,##0</c:formatCode>
                <c:ptCount val="12"/>
                <c:pt idx="0">
                  <c:v>2354282</c:v>
                </c:pt>
                <c:pt idx="1">
                  <c:v>2340623</c:v>
                </c:pt>
                <c:pt idx="2">
                  <c:v>2371334</c:v>
                </c:pt>
                <c:pt idx="3">
                  <c:v>2400957</c:v>
                </c:pt>
                <c:pt idx="4">
                  <c:v>2406386</c:v>
                </c:pt>
                <c:pt idx="5">
                  <c:v>2433988</c:v>
                </c:pt>
                <c:pt idx="6">
                  <c:v>2450164</c:v>
                </c:pt>
                <c:pt idx="7">
                  <c:v>2401691</c:v>
                </c:pt>
                <c:pt idx="8">
                  <c:v>2455474</c:v>
                </c:pt>
                <c:pt idx="9">
                  <c:v>2463489</c:v>
                </c:pt>
                <c:pt idx="10">
                  <c:v>2422424</c:v>
                </c:pt>
                <c:pt idx="11">
                  <c:v>2505548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08-448C-B0C4-C8A09D050C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6428336"/>
        <c:axId val="746427920"/>
      </c:lineChart>
      <c:lineChart>
        <c:grouping val="standard"/>
        <c:varyColors val="0"/>
        <c:ser>
          <c:idx val="1"/>
          <c:order val="1"/>
          <c:tx>
            <c:strRef>
              <c:f>'Slika 16. '!$H$5</c:f>
              <c:strCache>
                <c:ptCount val="1"/>
                <c:pt idx="0">
                  <c:v> Vrijednost transakcija (desno)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'Slika 16. '!$B$6:$B$17</c:f>
              <c:strCache>
                <c:ptCount val="12"/>
                <c:pt idx="0">
                  <c:v>siječanj</c:v>
                </c:pt>
                <c:pt idx="1">
                  <c:v>veljača</c:v>
                </c:pt>
                <c:pt idx="2">
                  <c:v>ožujak</c:v>
                </c:pt>
                <c:pt idx="3">
                  <c:v>travanj</c:v>
                </c:pt>
                <c:pt idx="4">
                  <c:v>svibanj</c:v>
                </c:pt>
                <c:pt idx="5">
                  <c:v>lipanj</c:v>
                </c:pt>
                <c:pt idx="6">
                  <c:v>srpanj</c:v>
                </c:pt>
                <c:pt idx="7">
                  <c:v>kolovoz</c:v>
                </c:pt>
                <c:pt idx="8">
                  <c:v>rujan</c:v>
                </c:pt>
                <c:pt idx="9">
                  <c:v>listopad</c:v>
                </c:pt>
                <c:pt idx="10">
                  <c:v>studeni</c:v>
                </c:pt>
                <c:pt idx="11">
                  <c:v>prosinac</c:v>
                </c:pt>
              </c:strCache>
            </c:strRef>
          </c:cat>
          <c:val>
            <c:numRef>
              <c:f>'Slika 16. '!$H$6:$H$17</c:f>
              <c:numCache>
                <c:formatCode>#,##0</c:formatCode>
                <c:ptCount val="12"/>
                <c:pt idx="0">
                  <c:v>1009368663</c:v>
                </c:pt>
                <c:pt idx="1">
                  <c:v>973389618</c:v>
                </c:pt>
                <c:pt idx="2">
                  <c:v>1037530724</c:v>
                </c:pt>
                <c:pt idx="3">
                  <c:v>1107317114</c:v>
                </c:pt>
                <c:pt idx="4">
                  <c:v>938400135</c:v>
                </c:pt>
                <c:pt idx="5">
                  <c:v>1162355165</c:v>
                </c:pt>
                <c:pt idx="6">
                  <c:v>1168905599</c:v>
                </c:pt>
                <c:pt idx="7">
                  <c:v>1083376343</c:v>
                </c:pt>
                <c:pt idx="8">
                  <c:v>1195266982</c:v>
                </c:pt>
                <c:pt idx="9">
                  <c:v>1096109671</c:v>
                </c:pt>
                <c:pt idx="10">
                  <c:v>982025756</c:v>
                </c:pt>
                <c:pt idx="11">
                  <c:v>1131777874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08-448C-B0C4-C8A09D050C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6447888"/>
        <c:axId val="746441648"/>
      </c:lineChart>
      <c:catAx>
        <c:axId val="74642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746427920"/>
        <c:crosses val="autoZero"/>
        <c:auto val="1"/>
        <c:lblAlgn val="ctr"/>
        <c:lblOffset val="100"/>
        <c:noMultiLvlLbl val="0"/>
      </c:catAx>
      <c:valAx>
        <c:axId val="746427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746428336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3.0555555555555555E-2"/>
                <c:y val="0.39814814814814814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tis.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valAx>
        <c:axId val="746441648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746447888"/>
        <c:crosses val="max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0.92720822397200353"/>
                <c:y val="0.37962962962962965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  <a:r>
                    <a:rPr lang="hr-HR" baseline="0"/>
                    <a:t> EUR</a:t>
                  </a:r>
                  <a:endParaRPr lang="hr-HR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catAx>
        <c:axId val="746447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464416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2199890638670164"/>
          <c:y val="6.4814814814814811E-2"/>
          <c:w val="0.62651509186351706"/>
          <c:h val="0.7357713619130942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'Slika 17.'!$A$9</c:f>
              <c:strCache>
                <c:ptCount val="1"/>
                <c:pt idx="0">
                  <c:v>Prosječna vrijednost – poslovni subjekt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'Slika 17.'!$B$8:$C$8</c:f>
              <c:strCache>
                <c:ptCount val="2"/>
                <c:pt idx="0">
                  <c:v>Primljeni kreditni transferi</c:v>
                </c:pt>
                <c:pt idx="1">
                  <c:v>Poslani kreditni transferi</c:v>
                </c:pt>
              </c:strCache>
            </c:strRef>
          </c:cat>
          <c:val>
            <c:numRef>
              <c:f>'Slika 17.'!$B$9:$C$9</c:f>
              <c:numCache>
                <c:formatCode>#,##0</c:formatCode>
                <c:ptCount val="2"/>
                <c:pt idx="0">
                  <c:v>8549</c:v>
                </c:pt>
                <c:pt idx="1">
                  <c:v>11186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D-485E-8FB5-CB1ADF55FBDC}"/>
            </c:ext>
          </c:extLst>
        </c:ser>
        <c:ser>
          <c:idx val="1"/>
          <c:order val="1"/>
          <c:tx>
            <c:strRef>
              <c:f>'Slika 17.'!$A$10</c:f>
              <c:strCache>
                <c:ptCount val="1"/>
                <c:pt idx="0">
                  <c:v>Prosječna vrijednost – potrošač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'Slika 17.'!$B$8:$C$8</c:f>
              <c:strCache>
                <c:ptCount val="2"/>
                <c:pt idx="0">
                  <c:v>Primljeni kreditni transferi</c:v>
                </c:pt>
                <c:pt idx="1">
                  <c:v>Poslani kreditni transferi</c:v>
                </c:pt>
              </c:strCache>
            </c:strRef>
          </c:cat>
          <c:val>
            <c:numRef>
              <c:f>'Slika 17.'!$B$10:$C$10</c:f>
              <c:numCache>
                <c:formatCode>#,##0</c:formatCode>
                <c:ptCount val="2"/>
                <c:pt idx="0">
                  <c:v>829.63633913902015</c:v>
                </c:pt>
                <c:pt idx="1">
                  <c:v>2208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FD-485E-8FB5-CB1ADF55FBD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805323904"/>
        <c:axId val="805310592"/>
      </c:barChart>
      <c:catAx>
        <c:axId val="8053239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805310592"/>
        <c:crosses val="autoZero"/>
        <c:auto val="1"/>
        <c:lblAlgn val="ctr"/>
        <c:lblOffset val="100"/>
        <c:noMultiLvlLbl val="0"/>
      </c:catAx>
      <c:valAx>
        <c:axId val="805310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805323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'Slika 18.'!$C$5</c:f>
              <c:strCache>
                <c:ptCount val="1"/>
                <c:pt idx="0">
                  <c:v>Broj transakcija – lijevo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'Slika 18.'!$B$6:$B$17</c:f>
              <c:strCache>
                <c:ptCount val="12"/>
                <c:pt idx="0">
                  <c:v>siječanj</c:v>
                </c:pt>
                <c:pt idx="1">
                  <c:v>veljača</c:v>
                </c:pt>
                <c:pt idx="2">
                  <c:v>ožujak</c:v>
                </c:pt>
                <c:pt idx="3">
                  <c:v>travanj</c:v>
                </c:pt>
                <c:pt idx="4">
                  <c:v>svibanj</c:v>
                </c:pt>
                <c:pt idx="5">
                  <c:v>lipanj</c:v>
                </c:pt>
                <c:pt idx="6">
                  <c:v>srpanj</c:v>
                </c:pt>
                <c:pt idx="7">
                  <c:v>kolovoz</c:v>
                </c:pt>
                <c:pt idx="8">
                  <c:v>rujan</c:v>
                </c:pt>
                <c:pt idx="9">
                  <c:v>listopad</c:v>
                </c:pt>
                <c:pt idx="10">
                  <c:v>studeni</c:v>
                </c:pt>
                <c:pt idx="11">
                  <c:v>prosinac</c:v>
                </c:pt>
              </c:strCache>
            </c:strRef>
          </c:cat>
          <c:val>
            <c:numRef>
              <c:f>'Slika 18.'!$C$6:$C$17</c:f>
              <c:numCache>
                <c:formatCode>#,##0</c:formatCode>
                <c:ptCount val="12"/>
                <c:pt idx="0">
                  <c:v>898893</c:v>
                </c:pt>
                <c:pt idx="1">
                  <c:v>871240</c:v>
                </c:pt>
                <c:pt idx="2">
                  <c:v>938598</c:v>
                </c:pt>
                <c:pt idx="3">
                  <c:v>926899</c:v>
                </c:pt>
                <c:pt idx="4">
                  <c:v>941420</c:v>
                </c:pt>
                <c:pt idx="5">
                  <c:v>899534</c:v>
                </c:pt>
                <c:pt idx="6">
                  <c:v>972690</c:v>
                </c:pt>
                <c:pt idx="7">
                  <c:v>901073</c:v>
                </c:pt>
                <c:pt idx="8">
                  <c:v>991716</c:v>
                </c:pt>
                <c:pt idx="9">
                  <c:v>987716</c:v>
                </c:pt>
                <c:pt idx="10">
                  <c:v>909093</c:v>
                </c:pt>
                <c:pt idx="11">
                  <c:v>1016266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1E-45A3-9EAB-61DF9DC86D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3464704"/>
        <c:axId val="1113473856"/>
      </c:lineChart>
      <c:lineChart>
        <c:grouping val="standard"/>
        <c:varyColors val="0"/>
        <c:ser>
          <c:idx val="1"/>
          <c:order val="1"/>
          <c:tx>
            <c:strRef>
              <c:f>'Slika 18.'!$D$5</c:f>
              <c:strCache>
                <c:ptCount val="1"/>
                <c:pt idx="0">
                  <c:v>Vrijednost transakcija – desno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'Slika 18.'!$B$6:$B$17</c:f>
              <c:strCache>
                <c:ptCount val="12"/>
                <c:pt idx="0">
                  <c:v>siječanj</c:v>
                </c:pt>
                <c:pt idx="1">
                  <c:v>veljača</c:v>
                </c:pt>
                <c:pt idx="2">
                  <c:v>ožujak</c:v>
                </c:pt>
                <c:pt idx="3">
                  <c:v>travanj</c:v>
                </c:pt>
                <c:pt idx="4">
                  <c:v>svibanj</c:v>
                </c:pt>
                <c:pt idx="5">
                  <c:v>lipanj</c:v>
                </c:pt>
                <c:pt idx="6">
                  <c:v>srpanj</c:v>
                </c:pt>
                <c:pt idx="7">
                  <c:v>kolovoz</c:v>
                </c:pt>
                <c:pt idx="8">
                  <c:v>rujan</c:v>
                </c:pt>
                <c:pt idx="9">
                  <c:v>listopad</c:v>
                </c:pt>
                <c:pt idx="10">
                  <c:v>studeni</c:v>
                </c:pt>
                <c:pt idx="11">
                  <c:v>prosinac</c:v>
                </c:pt>
              </c:strCache>
            </c:strRef>
          </c:cat>
          <c:val>
            <c:numRef>
              <c:f>'Slika 18.'!$D$6:$D$17</c:f>
              <c:numCache>
                <c:formatCode>#,##0</c:formatCode>
                <c:ptCount val="12"/>
                <c:pt idx="0">
                  <c:v>49476472</c:v>
                </c:pt>
                <c:pt idx="1">
                  <c:v>48525209</c:v>
                </c:pt>
                <c:pt idx="2">
                  <c:v>50915770</c:v>
                </c:pt>
                <c:pt idx="3">
                  <c:v>49853633</c:v>
                </c:pt>
                <c:pt idx="4">
                  <c:v>47877690</c:v>
                </c:pt>
                <c:pt idx="5">
                  <c:v>45954073</c:v>
                </c:pt>
                <c:pt idx="6">
                  <c:v>52143278</c:v>
                </c:pt>
                <c:pt idx="7">
                  <c:v>50932098</c:v>
                </c:pt>
                <c:pt idx="8">
                  <c:v>55811238</c:v>
                </c:pt>
                <c:pt idx="9">
                  <c:v>52574529</c:v>
                </c:pt>
                <c:pt idx="10">
                  <c:v>48036136</c:v>
                </c:pt>
                <c:pt idx="11">
                  <c:v>55690057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1E-45A3-9EAB-61DF9DC86D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917744"/>
        <c:axId val="1430886544"/>
      </c:lineChart>
      <c:catAx>
        <c:axId val="111346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113473856"/>
        <c:crosses val="autoZero"/>
        <c:auto val="1"/>
        <c:lblAlgn val="ctr"/>
        <c:lblOffset val="100"/>
        <c:noMultiLvlLbl val="0"/>
      </c:catAx>
      <c:valAx>
        <c:axId val="111347385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113464704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2.2340696322563067E-2"/>
                <c:y val="0.38425925925925924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tis.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valAx>
        <c:axId val="1430886544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430917744"/>
        <c:crosses val="max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0.95039239586025126"/>
                <c:y val="0.32407407407407407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  <a:r>
                    <a:rPr lang="hr-HR" baseline="0"/>
                    <a:t> EUR</a:t>
                  </a:r>
                  <a:endParaRPr lang="hr-HR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catAx>
        <c:axId val="14309177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308865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450667678578861E-2"/>
          <c:y val="6.4814814814814811E-2"/>
          <c:w val="0.80617891513560802"/>
          <c:h val="0.67072433654126562"/>
        </c:manualLayout>
      </c:layout>
      <c:lineChart>
        <c:grouping val="standard"/>
        <c:varyColors val="0"/>
        <c:ser>
          <c:idx val="0"/>
          <c:order val="0"/>
          <c:tx>
            <c:strRef>
              <c:f>'Slika 19.'!$C$6</c:f>
              <c:strCache>
                <c:ptCount val="1"/>
                <c:pt idx="0">
                  <c:v>Broj transakcija – lijevo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'Slika 19.'!$B$7:$B$42</c:f>
              <c:strCache>
                <c:ptCount val="36"/>
                <c:pt idx="0">
                  <c:v>sij.23</c:v>
                </c:pt>
                <c:pt idx="1">
                  <c:v>vlj. 23</c:v>
                </c:pt>
                <c:pt idx="2">
                  <c:v>ožu.23</c:v>
                </c:pt>
                <c:pt idx="3">
                  <c:v>tra.23</c:v>
                </c:pt>
                <c:pt idx="4">
                  <c:v>svi.23</c:v>
                </c:pt>
                <c:pt idx="5">
                  <c:v>lip.23</c:v>
                </c:pt>
                <c:pt idx="6">
                  <c:v>srp.23</c:v>
                </c:pt>
                <c:pt idx="7">
                  <c:v>kol.23</c:v>
                </c:pt>
                <c:pt idx="8">
                  <c:v>ruj.23</c:v>
                </c:pt>
                <c:pt idx="9">
                  <c:v>lis.23</c:v>
                </c:pt>
                <c:pt idx="10">
                  <c:v>stu.23</c:v>
                </c:pt>
                <c:pt idx="11">
                  <c:v>pro.23</c:v>
                </c:pt>
                <c:pt idx="12">
                  <c:v>sij.24</c:v>
                </c:pt>
                <c:pt idx="13">
                  <c:v>vlj. 24</c:v>
                </c:pt>
                <c:pt idx="14">
                  <c:v>ožu.24</c:v>
                </c:pt>
                <c:pt idx="15">
                  <c:v>tra.24</c:v>
                </c:pt>
                <c:pt idx="16">
                  <c:v>svi.24</c:v>
                </c:pt>
                <c:pt idx="17">
                  <c:v>lip.24</c:v>
                </c:pt>
                <c:pt idx="18">
                  <c:v>srp.24</c:v>
                </c:pt>
                <c:pt idx="19">
                  <c:v>kol.24</c:v>
                </c:pt>
                <c:pt idx="20">
                  <c:v>ruj.24</c:v>
                </c:pt>
                <c:pt idx="21">
                  <c:v>lis.24</c:v>
                </c:pt>
                <c:pt idx="22">
                  <c:v>stu.24</c:v>
                </c:pt>
                <c:pt idx="23">
                  <c:v>pro.24</c:v>
                </c:pt>
                <c:pt idx="24">
                  <c:v>sij.25</c:v>
                </c:pt>
                <c:pt idx="25">
                  <c:v>vlj. 25</c:v>
                </c:pt>
                <c:pt idx="26">
                  <c:v>ožu.25</c:v>
                </c:pt>
                <c:pt idx="27">
                  <c:v>tra.25</c:v>
                </c:pt>
                <c:pt idx="28">
                  <c:v>svi.25</c:v>
                </c:pt>
                <c:pt idx="29">
                  <c:v>lip.25</c:v>
                </c:pt>
                <c:pt idx="30">
                  <c:v>srp.25</c:v>
                </c:pt>
                <c:pt idx="31">
                  <c:v>kol.25</c:v>
                </c:pt>
                <c:pt idx="32">
                  <c:v>ruj.25</c:v>
                </c:pt>
                <c:pt idx="33">
                  <c:v>lis.25</c:v>
                </c:pt>
                <c:pt idx="34">
                  <c:v>stu.25</c:v>
                </c:pt>
                <c:pt idx="35">
                  <c:v>pro.25</c:v>
                </c:pt>
              </c:strCache>
            </c:strRef>
          </c:cat>
          <c:val>
            <c:numRef>
              <c:f>'Slika 19.'!$C$7:$C$42</c:f>
              <c:numCache>
                <c:formatCode>#,##0</c:formatCode>
                <c:ptCount val="36"/>
                <c:pt idx="0">
                  <c:v>14713876</c:v>
                </c:pt>
                <c:pt idx="1">
                  <c:v>14855191</c:v>
                </c:pt>
                <c:pt idx="2">
                  <c:v>15729033</c:v>
                </c:pt>
                <c:pt idx="3">
                  <c:v>14938506</c:v>
                </c:pt>
                <c:pt idx="4">
                  <c:v>15302568</c:v>
                </c:pt>
                <c:pt idx="5">
                  <c:v>15242557</c:v>
                </c:pt>
                <c:pt idx="6">
                  <c:v>16006425</c:v>
                </c:pt>
                <c:pt idx="7">
                  <c:v>15291487</c:v>
                </c:pt>
                <c:pt idx="8">
                  <c:v>15546514</c:v>
                </c:pt>
                <c:pt idx="9">
                  <c:v>16161710</c:v>
                </c:pt>
                <c:pt idx="10">
                  <c:v>15558305</c:v>
                </c:pt>
                <c:pt idx="11">
                  <c:v>15768948</c:v>
                </c:pt>
                <c:pt idx="12">
                  <c:v>15914742</c:v>
                </c:pt>
                <c:pt idx="13">
                  <c:v>15375802</c:v>
                </c:pt>
                <c:pt idx="14">
                  <c:v>15766800</c:v>
                </c:pt>
                <c:pt idx="15">
                  <c:v>16166064</c:v>
                </c:pt>
                <c:pt idx="16">
                  <c:v>16152000</c:v>
                </c:pt>
                <c:pt idx="17">
                  <c:v>15809354</c:v>
                </c:pt>
                <c:pt idx="18">
                  <c:v>16471683</c:v>
                </c:pt>
                <c:pt idx="19">
                  <c:v>15392151</c:v>
                </c:pt>
                <c:pt idx="20">
                  <c:v>16041883</c:v>
                </c:pt>
                <c:pt idx="21">
                  <c:v>16430318</c:v>
                </c:pt>
                <c:pt idx="22">
                  <c:v>15834464</c:v>
                </c:pt>
                <c:pt idx="23">
                  <c:v>16226409</c:v>
                </c:pt>
                <c:pt idx="24">
                  <c:v>16043631</c:v>
                </c:pt>
                <c:pt idx="25">
                  <c:v>15556580</c:v>
                </c:pt>
                <c:pt idx="26">
                  <c:v>16232950</c:v>
                </c:pt>
                <c:pt idx="27">
                  <c:v>16014705</c:v>
                </c:pt>
                <c:pt idx="28">
                  <c:v>16131217</c:v>
                </c:pt>
                <c:pt idx="29">
                  <c:v>16403480</c:v>
                </c:pt>
                <c:pt idx="30">
                  <c:v>15284323</c:v>
                </c:pt>
                <c:pt idx="31">
                  <c:v>14309032</c:v>
                </c:pt>
                <c:pt idx="32">
                  <c:v>15090557</c:v>
                </c:pt>
                <c:pt idx="33">
                  <c:v>15300710</c:v>
                </c:pt>
                <c:pt idx="34">
                  <c:v>14621424</c:v>
                </c:pt>
                <c:pt idx="35">
                  <c:v>15172302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CE-4313-9141-5AF90A1E9E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3571872"/>
        <c:axId val="1293572288"/>
      </c:lineChart>
      <c:lineChart>
        <c:grouping val="standard"/>
        <c:varyColors val="0"/>
        <c:ser>
          <c:idx val="1"/>
          <c:order val="1"/>
          <c:tx>
            <c:strRef>
              <c:f>'Slika 19.'!$D$6</c:f>
              <c:strCache>
                <c:ptCount val="1"/>
                <c:pt idx="0">
                  <c:v>Vrijednost transakcija – desno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'Slika 19.'!$B$7:$B$42</c:f>
              <c:strCache>
                <c:ptCount val="36"/>
                <c:pt idx="0">
                  <c:v>sij.23</c:v>
                </c:pt>
                <c:pt idx="1">
                  <c:v>vlj. 23</c:v>
                </c:pt>
                <c:pt idx="2">
                  <c:v>ožu.23</c:v>
                </c:pt>
                <c:pt idx="3">
                  <c:v>tra.23</c:v>
                </c:pt>
                <c:pt idx="4">
                  <c:v>svi.23</c:v>
                </c:pt>
                <c:pt idx="5">
                  <c:v>lip.23</c:v>
                </c:pt>
                <c:pt idx="6">
                  <c:v>srp.23</c:v>
                </c:pt>
                <c:pt idx="7">
                  <c:v>kol.23</c:v>
                </c:pt>
                <c:pt idx="8">
                  <c:v>ruj.23</c:v>
                </c:pt>
                <c:pt idx="9">
                  <c:v>lis.23</c:v>
                </c:pt>
                <c:pt idx="10">
                  <c:v>stu.23</c:v>
                </c:pt>
                <c:pt idx="11">
                  <c:v>pro.23</c:v>
                </c:pt>
                <c:pt idx="12">
                  <c:v>sij.24</c:v>
                </c:pt>
                <c:pt idx="13">
                  <c:v>vlj. 24</c:v>
                </c:pt>
                <c:pt idx="14">
                  <c:v>ožu.24</c:v>
                </c:pt>
                <c:pt idx="15">
                  <c:v>tra.24</c:v>
                </c:pt>
                <c:pt idx="16">
                  <c:v>svi.24</c:v>
                </c:pt>
                <c:pt idx="17">
                  <c:v>lip.24</c:v>
                </c:pt>
                <c:pt idx="18">
                  <c:v>srp.24</c:v>
                </c:pt>
                <c:pt idx="19">
                  <c:v>kol.24</c:v>
                </c:pt>
                <c:pt idx="20">
                  <c:v>ruj.24</c:v>
                </c:pt>
                <c:pt idx="21">
                  <c:v>lis.24</c:v>
                </c:pt>
                <c:pt idx="22">
                  <c:v>stu.24</c:v>
                </c:pt>
                <c:pt idx="23">
                  <c:v>pro.24</c:v>
                </c:pt>
                <c:pt idx="24">
                  <c:v>sij.25</c:v>
                </c:pt>
                <c:pt idx="25">
                  <c:v>vlj. 25</c:v>
                </c:pt>
                <c:pt idx="26">
                  <c:v>ožu.25</c:v>
                </c:pt>
                <c:pt idx="27">
                  <c:v>tra.25</c:v>
                </c:pt>
                <c:pt idx="28">
                  <c:v>svi.25</c:v>
                </c:pt>
                <c:pt idx="29">
                  <c:v>lip.25</c:v>
                </c:pt>
                <c:pt idx="30">
                  <c:v>srp.25</c:v>
                </c:pt>
                <c:pt idx="31">
                  <c:v>kol.25</c:v>
                </c:pt>
                <c:pt idx="32">
                  <c:v>ruj.25</c:v>
                </c:pt>
                <c:pt idx="33">
                  <c:v>lis.25</c:v>
                </c:pt>
                <c:pt idx="34">
                  <c:v>stu.25</c:v>
                </c:pt>
                <c:pt idx="35">
                  <c:v>pro.25</c:v>
                </c:pt>
              </c:strCache>
            </c:strRef>
          </c:cat>
          <c:val>
            <c:numRef>
              <c:f>'Slika 19.'!$D$7:$D$42</c:f>
              <c:numCache>
                <c:formatCode>#,##0</c:formatCode>
                <c:ptCount val="36"/>
                <c:pt idx="0">
                  <c:v>36270662.090000004</c:v>
                </c:pt>
                <c:pt idx="1">
                  <c:v>31195661.140000001</c:v>
                </c:pt>
                <c:pt idx="2">
                  <c:v>33799262.640000023</c:v>
                </c:pt>
                <c:pt idx="3">
                  <c:v>36408029.810000002</c:v>
                </c:pt>
                <c:pt idx="4">
                  <c:v>33025851.889999997</c:v>
                </c:pt>
                <c:pt idx="5">
                  <c:v>34710380.129999995</c:v>
                </c:pt>
                <c:pt idx="6">
                  <c:v>41923802.619999997</c:v>
                </c:pt>
                <c:pt idx="7">
                  <c:v>36885654.160000019</c:v>
                </c:pt>
                <c:pt idx="8">
                  <c:v>38640677.530000009</c:v>
                </c:pt>
                <c:pt idx="9">
                  <c:v>42015498.090000018</c:v>
                </c:pt>
                <c:pt idx="10">
                  <c:v>36852266.829999998</c:v>
                </c:pt>
                <c:pt idx="11">
                  <c:v>36303934.989999995</c:v>
                </c:pt>
                <c:pt idx="12">
                  <c:v>42043412.090000011</c:v>
                </c:pt>
                <c:pt idx="13">
                  <c:v>35497072.140000001</c:v>
                </c:pt>
                <c:pt idx="14">
                  <c:v>37239453.359999999</c:v>
                </c:pt>
                <c:pt idx="15">
                  <c:v>41935533.040000007</c:v>
                </c:pt>
                <c:pt idx="16">
                  <c:v>38073761.480000004</c:v>
                </c:pt>
                <c:pt idx="17">
                  <c:v>39058560.769999996</c:v>
                </c:pt>
                <c:pt idx="18">
                  <c:v>45778136.49000001</c:v>
                </c:pt>
                <c:pt idx="19">
                  <c:v>40942112.800000004</c:v>
                </c:pt>
                <c:pt idx="20">
                  <c:v>40910106.980000012</c:v>
                </c:pt>
                <c:pt idx="21">
                  <c:v>45498394.020000003</c:v>
                </c:pt>
                <c:pt idx="22">
                  <c:v>39576344.11999999</c:v>
                </c:pt>
                <c:pt idx="23">
                  <c:v>40168603.860000007</c:v>
                </c:pt>
                <c:pt idx="24">
                  <c:v>47918713.969999999</c:v>
                </c:pt>
                <c:pt idx="25">
                  <c:v>39610509.789999999</c:v>
                </c:pt>
                <c:pt idx="26">
                  <c:v>40050374.409999996</c:v>
                </c:pt>
                <c:pt idx="27">
                  <c:v>46174759.839999996</c:v>
                </c:pt>
                <c:pt idx="28">
                  <c:v>41161724.360000007</c:v>
                </c:pt>
                <c:pt idx="29">
                  <c:v>41721308.82</c:v>
                </c:pt>
                <c:pt idx="30">
                  <c:v>48653313.060000017</c:v>
                </c:pt>
                <c:pt idx="31">
                  <c:v>42011001.539999999</c:v>
                </c:pt>
                <c:pt idx="32">
                  <c:v>42214392.07</c:v>
                </c:pt>
                <c:pt idx="33">
                  <c:v>47493817.319999985</c:v>
                </c:pt>
                <c:pt idx="34">
                  <c:v>40840344.329999998</c:v>
                </c:pt>
                <c:pt idx="35">
                  <c:v>41498065.74000001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CE-4313-9141-5AF90A1E9E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1949088"/>
        <c:axId val="817325744"/>
      </c:lineChart>
      <c:catAx>
        <c:axId val="129357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293572288"/>
        <c:crosses val="autoZero"/>
        <c:auto val="1"/>
        <c:lblAlgn val="ctr"/>
        <c:lblOffset val="100"/>
        <c:noMultiLvlLbl val="0"/>
      </c:catAx>
      <c:valAx>
        <c:axId val="1293572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293571872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6.7989549657329279E-3"/>
                <c:y val="0.42592592592592593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valAx>
        <c:axId val="817325744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111949088"/>
        <c:crosses val="max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0.94374961230579979"/>
                <c:y val="0.32870370370370372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  <a:r>
                    <a:rPr lang="hr-HR" baseline="0"/>
                    <a:t> EUR</a:t>
                  </a:r>
                  <a:endParaRPr lang="hr-HR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catAx>
        <c:axId val="11119490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173257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12989</xdr:colOff>
      <xdr:row>4</xdr:row>
      <xdr:rowOff>8660</xdr:rowOff>
    </xdr:from>
    <xdr:to>
      <xdr:col>15</xdr:col>
      <xdr:colOff>342034</xdr:colOff>
      <xdr:row>21</xdr:row>
      <xdr:rowOff>25979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4D8777B3-5816-4E88-98C0-BFECF3B974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15586</xdr:colOff>
      <xdr:row>5</xdr:row>
      <xdr:rowOff>128586</xdr:rowOff>
    </xdr:from>
    <xdr:to>
      <xdr:col>16</xdr:col>
      <xdr:colOff>316922</xdr:colOff>
      <xdr:row>19</xdr:row>
      <xdr:rowOff>74900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BDB96A9E-25F2-4CFC-9405-A4FB906C3B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104775</xdr:colOff>
      <xdr:row>3</xdr:row>
      <xdr:rowOff>138112</xdr:rowOff>
    </xdr:from>
    <xdr:to>
      <xdr:col>12</xdr:col>
      <xdr:colOff>409575</xdr:colOff>
      <xdr:row>18</xdr:row>
      <xdr:rowOff>23812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9CD38FDB-9DDA-4648-B73B-E01571B3E2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4</xdr:row>
      <xdr:rowOff>138112</xdr:rowOff>
    </xdr:from>
    <xdr:to>
      <xdr:col>13</xdr:col>
      <xdr:colOff>276225</xdr:colOff>
      <xdr:row>19</xdr:row>
      <xdr:rowOff>23812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C5CCE321-BEB3-4FD5-A749-B1C233387C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581026</xdr:colOff>
      <xdr:row>7</xdr:row>
      <xdr:rowOff>119062</xdr:rowOff>
    </xdr:from>
    <xdr:to>
      <xdr:col>17</xdr:col>
      <xdr:colOff>571500</xdr:colOff>
      <xdr:row>27</xdr:row>
      <xdr:rowOff>38100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EAEF19FF-52C4-4A29-9C1B-F933404980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885825</xdr:colOff>
      <xdr:row>11</xdr:row>
      <xdr:rowOff>61912</xdr:rowOff>
    </xdr:from>
    <xdr:to>
      <xdr:col>5</xdr:col>
      <xdr:colOff>200025</xdr:colOff>
      <xdr:row>30</xdr:row>
      <xdr:rowOff>114300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31FF23B0-F8F9-4A37-817E-22E03CE1AF4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190499</xdr:rowOff>
    </xdr:from>
    <xdr:to>
      <xdr:col>13</xdr:col>
      <xdr:colOff>411427</xdr:colOff>
      <xdr:row>16</xdr:row>
      <xdr:rowOff>47624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63C05608-BDD8-4862-B9F0-4E9D2F002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9"/>
          <a:ext cx="8336227" cy="233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5</xdr:row>
      <xdr:rowOff>52387</xdr:rowOff>
    </xdr:from>
    <xdr:to>
      <xdr:col>14</xdr:col>
      <xdr:colOff>419100</xdr:colOff>
      <xdr:row>18</xdr:row>
      <xdr:rowOff>71437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95392676-A0C6-4E3E-AB52-8D350F9D4E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0</xdr:colOff>
      <xdr:row>5</xdr:row>
      <xdr:rowOff>23812</xdr:rowOff>
    </xdr:from>
    <xdr:to>
      <xdr:col>24</xdr:col>
      <xdr:colOff>304800</xdr:colOff>
      <xdr:row>18</xdr:row>
      <xdr:rowOff>42862</xdr:rowOff>
    </xdr:to>
    <xdr:graphicFrame macro="">
      <xdr:nvGraphicFramePr>
        <xdr:cNvPr id="6" name="Grafikon 5">
          <a:extLst>
            <a:ext uri="{FF2B5EF4-FFF2-40B4-BE49-F238E27FC236}">
              <a16:creationId xmlns:a16="http://schemas.microsoft.com/office/drawing/2014/main" id="{5A81A51E-A81C-45E8-ABF0-6F6EDC8091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38100</xdr:colOff>
      <xdr:row>20</xdr:row>
      <xdr:rowOff>71437</xdr:rowOff>
    </xdr:from>
    <xdr:to>
      <xdr:col>14</xdr:col>
      <xdr:colOff>342900</xdr:colOff>
      <xdr:row>34</xdr:row>
      <xdr:rowOff>147637</xdr:rowOff>
    </xdr:to>
    <xdr:graphicFrame macro="">
      <xdr:nvGraphicFramePr>
        <xdr:cNvPr id="7" name="Grafikon 6">
          <a:extLst>
            <a:ext uri="{FF2B5EF4-FFF2-40B4-BE49-F238E27FC236}">
              <a16:creationId xmlns:a16="http://schemas.microsoft.com/office/drawing/2014/main" id="{31340B5A-B8B8-4E4C-8244-E796328D8C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419100</xdr:colOff>
      <xdr:row>20</xdr:row>
      <xdr:rowOff>109537</xdr:rowOff>
    </xdr:from>
    <xdr:to>
      <xdr:col>24</xdr:col>
      <xdr:colOff>114300</xdr:colOff>
      <xdr:row>34</xdr:row>
      <xdr:rowOff>185737</xdr:rowOff>
    </xdr:to>
    <xdr:graphicFrame macro="">
      <xdr:nvGraphicFramePr>
        <xdr:cNvPr id="8" name="Grafikon 7">
          <a:extLst>
            <a:ext uri="{FF2B5EF4-FFF2-40B4-BE49-F238E27FC236}">
              <a16:creationId xmlns:a16="http://schemas.microsoft.com/office/drawing/2014/main" id="{303EF75A-B499-4386-B6B7-5B326B947C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4</xdr:row>
      <xdr:rowOff>85724</xdr:rowOff>
    </xdr:from>
    <xdr:to>
      <xdr:col>12</xdr:col>
      <xdr:colOff>388369</xdr:colOff>
      <xdr:row>21</xdr:row>
      <xdr:rowOff>133349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B2C72E4D-B059-47C4-936E-070CB7DEC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876299"/>
          <a:ext cx="7160644" cy="328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5</xdr:row>
      <xdr:rowOff>138544</xdr:rowOff>
    </xdr:from>
    <xdr:to>
      <xdr:col>12</xdr:col>
      <xdr:colOff>530193</xdr:colOff>
      <xdr:row>19</xdr:row>
      <xdr:rowOff>95249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9C9BABF1-702A-4867-8E47-D8520B654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91044"/>
          <a:ext cx="7422829" cy="2623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301625</xdr:colOff>
      <xdr:row>12</xdr:row>
      <xdr:rowOff>21431</xdr:rowOff>
    </xdr:from>
    <xdr:to>
      <xdr:col>6</xdr:col>
      <xdr:colOff>230187</xdr:colOff>
      <xdr:row>29</xdr:row>
      <xdr:rowOff>113506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9A152FD9-0390-490D-BC16-FD45CD6B91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484187</xdr:colOff>
      <xdr:row>12</xdr:row>
      <xdr:rowOff>53180</xdr:rowOff>
    </xdr:from>
    <xdr:to>
      <xdr:col>17</xdr:col>
      <xdr:colOff>269875</xdr:colOff>
      <xdr:row>29</xdr:row>
      <xdr:rowOff>145255</xdr:rowOff>
    </xdr:to>
    <xdr:graphicFrame macro="">
      <xdr:nvGraphicFramePr>
        <xdr:cNvPr id="6" name="Grafikon 5">
          <a:extLst>
            <a:ext uri="{FF2B5EF4-FFF2-40B4-BE49-F238E27FC236}">
              <a16:creationId xmlns:a16="http://schemas.microsoft.com/office/drawing/2014/main" id="{D00CD112-A10B-4B7C-A426-0251898CCFF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29906</xdr:colOff>
      <xdr:row>4</xdr:row>
      <xdr:rowOff>55218</xdr:rowOff>
    </xdr:from>
    <xdr:to>
      <xdr:col>25</xdr:col>
      <xdr:colOff>57150</xdr:colOff>
      <xdr:row>16</xdr:row>
      <xdr:rowOff>102843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7D50E31-03CF-47D3-A672-E55003DDEC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252412</xdr:rowOff>
    </xdr:from>
    <xdr:to>
      <xdr:col>25</xdr:col>
      <xdr:colOff>381000</xdr:colOff>
      <xdr:row>17</xdr:row>
      <xdr:rowOff>128587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35085C95-F4F7-4F56-9FD5-EF7ABB5428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212146</xdr:colOff>
      <xdr:row>22</xdr:row>
      <xdr:rowOff>117763</xdr:rowOff>
    </xdr:from>
    <xdr:to>
      <xdr:col>5</xdr:col>
      <xdr:colOff>532533</xdr:colOff>
      <xdr:row>40</xdr:row>
      <xdr:rowOff>55418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BFEB4467-00FA-4224-AF1E-E8CFF7D36E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15</xdr:row>
      <xdr:rowOff>90487</xdr:rowOff>
    </xdr:from>
    <xdr:to>
      <xdr:col>2</xdr:col>
      <xdr:colOff>123825</xdr:colOff>
      <xdr:row>29</xdr:row>
      <xdr:rowOff>166687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94749062-1794-4232-8DA0-2F8B3D5CEC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298738</xdr:colOff>
      <xdr:row>2</xdr:row>
      <xdr:rowOff>13853</xdr:rowOff>
    </xdr:from>
    <xdr:to>
      <xdr:col>15</xdr:col>
      <xdr:colOff>484908</xdr:colOff>
      <xdr:row>17</xdr:row>
      <xdr:rowOff>98712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1C7EF462-054A-4DBB-8B3E-BF76004791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419099</xdr:colOff>
      <xdr:row>5</xdr:row>
      <xdr:rowOff>261937</xdr:rowOff>
    </xdr:from>
    <xdr:to>
      <xdr:col>17</xdr:col>
      <xdr:colOff>581025</xdr:colOff>
      <xdr:row>19</xdr:row>
      <xdr:rowOff>100012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B20C323C-01AA-4CBB-89F9-83A7451F86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0D0AA-18D4-49A7-B3AC-5C80DD1729F6}">
  <dimension ref="A2:J31"/>
  <sheetViews>
    <sheetView tabSelected="1" zoomScaleNormal="100" workbookViewId="0">
      <selection activeCell="H23" sqref="H23"/>
    </sheetView>
  </sheetViews>
  <sheetFormatPr defaultColWidth="9.140625" defaultRowHeight="15" x14ac:dyDescent="0.25"/>
  <cols>
    <col min="1" max="1" width="4.5703125" style="142" customWidth="1"/>
    <col min="2" max="2" width="46.5703125" style="142" customWidth="1"/>
    <col min="3" max="3" width="13.42578125" style="142" customWidth="1"/>
    <col min="4" max="4" width="11.5703125" style="142" customWidth="1"/>
    <col min="5" max="5" width="18.42578125" style="142" bestFit="1" customWidth="1"/>
    <col min="6" max="6" width="8.5703125" style="142" customWidth="1"/>
    <col min="7" max="7" width="12" style="142" bestFit="1" customWidth="1"/>
    <col min="8" max="8" width="46.140625" style="142" customWidth="1"/>
    <col min="9" max="9" width="16.140625" style="142" customWidth="1"/>
    <col min="10" max="10" width="15.140625" style="142" bestFit="1" customWidth="1"/>
    <col min="11" max="11" width="17.140625" style="142" customWidth="1"/>
    <col min="12" max="12" width="7.5703125" style="142" customWidth="1"/>
    <col min="13" max="16384" width="9.140625" style="142"/>
  </cols>
  <sheetData>
    <row r="2" spans="1:8" ht="16.5" x14ac:dyDescent="0.3">
      <c r="B2" s="148" t="s">
        <v>169</v>
      </c>
      <c r="C2" s="149"/>
      <c r="D2" s="149"/>
      <c r="E2" s="149"/>
      <c r="F2" s="149"/>
    </row>
    <row r="3" spans="1:8" ht="15.75" thickBot="1" x14ac:dyDescent="0.3">
      <c r="B3" s="226" t="s">
        <v>3</v>
      </c>
      <c r="C3" s="226"/>
      <c r="D3" s="226"/>
      <c r="E3" s="226"/>
    </row>
    <row r="4" spans="1:8" ht="25.5" customHeight="1" thickBot="1" x14ac:dyDescent="0.3">
      <c r="A4" s="150"/>
      <c r="B4" s="151" t="s">
        <v>84</v>
      </c>
      <c r="C4" s="152" t="s">
        <v>0</v>
      </c>
      <c r="D4" s="152" t="s">
        <v>1</v>
      </c>
      <c r="E4" s="153" t="s">
        <v>85</v>
      </c>
      <c r="F4" s="154" t="s">
        <v>1</v>
      </c>
    </row>
    <row r="5" spans="1:8" ht="25.5" customHeight="1" x14ac:dyDescent="0.25">
      <c r="A5" s="155"/>
      <c r="B5" s="156" t="s">
        <v>2</v>
      </c>
      <c r="C5" s="156"/>
      <c r="D5" s="157"/>
      <c r="E5" s="156"/>
      <c r="F5" s="158"/>
    </row>
    <row r="6" spans="1:8" ht="18.95" customHeight="1" x14ac:dyDescent="0.25">
      <c r="A6" s="159"/>
      <c r="B6" s="160" t="s">
        <v>86</v>
      </c>
      <c r="C6" s="161">
        <f>C7+C8</f>
        <v>445250707</v>
      </c>
      <c r="D6" s="162">
        <f>C6/C16</f>
        <v>0.32790547252523072</v>
      </c>
      <c r="E6" s="161">
        <f>E7+E8</f>
        <v>567672684416.22009</v>
      </c>
      <c r="F6" s="162">
        <v>0.96099999999999997</v>
      </c>
    </row>
    <row r="7" spans="1:8" ht="18.95" customHeight="1" x14ac:dyDescent="0.25">
      <c r="A7" s="155"/>
      <c r="B7" s="163" t="s">
        <v>87</v>
      </c>
      <c r="C7" s="164">
        <v>416233244</v>
      </c>
      <c r="D7" s="165">
        <f>C7/C6</f>
        <v>0.93482893447713267</v>
      </c>
      <c r="E7" s="166">
        <v>554784713104.16003</v>
      </c>
      <c r="F7" s="165">
        <f>E7/E6</f>
        <v>0.97729682673508644</v>
      </c>
    </row>
    <row r="8" spans="1:8" ht="18.95" customHeight="1" x14ac:dyDescent="0.25">
      <c r="A8" s="155"/>
      <c r="B8" s="163" t="s">
        <v>88</v>
      </c>
      <c r="C8" s="167">
        <v>29017463</v>
      </c>
      <c r="D8" s="165">
        <f>C8/C6</f>
        <v>6.5171065522867319E-2</v>
      </c>
      <c r="E8" s="167">
        <v>12887971312.059999</v>
      </c>
      <c r="F8" s="165">
        <f>E8/E6</f>
        <v>2.2703173264913487E-2</v>
      </c>
    </row>
    <row r="9" spans="1:8" ht="18.95" customHeight="1" x14ac:dyDescent="0.25">
      <c r="A9" s="159"/>
      <c r="B9" s="168" t="s">
        <v>89</v>
      </c>
      <c r="C9" s="167">
        <v>10251625</v>
      </c>
      <c r="D9" s="165">
        <f>C9/C16</f>
        <v>7.5498228007900015E-3</v>
      </c>
      <c r="E9" s="167">
        <v>582429897</v>
      </c>
      <c r="F9" s="165">
        <f>E9/E16</f>
        <v>9.8611791434893219E-4</v>
      </c>
    </row>
    <row r="10" spans="1:8" ht="18.95" customHeight="1" x14ac:dyDescent="0.25">
      <c r="A10" s="159"/>
      <c r="B10" s="169" t="s">
        <v>90</v>
      </c>
      <c r="C10" s="167">
        <v>16951213</v>
      </c>
      <c r="D10" s="165">
        <f>C10/C16</f>
        <v>1.2483743251284346E-2</v>
      </c>
      <c r="E10" s="167">
        <v>1785708080.5099998</v>
      </c>
      <c r="F10" s="165">
        <f>E10/E16</f>
        <v>3.0234003045838771E-3</v>
      </c>
    </row>
    <row r="11" spans="1:8" ht="18.95" customHeight="1" x14ac:dyDescent="0.25">
      <c r="A11" s="159"/>
      <c r="B11" s="169" t="s">
        <v>91</v>
      </c>
      <c r="C11" s="167">
        <v>186160911</v>
      </c>
      <c r="D11" s="165">
        <v>0.13700000000000001</v>
      </c>
      <c r="E11" s="167">
        <v>519348325</v>
      </c>
      <c r="F11" s="165">
        <f>E11/E16</f>
        <v>8.7931387057490183E-4</v>
      </c>
    </row>
    <row r="12" spans="1:8" ht="18.95" customHeight="1" x14ac:dyDescent="0.25">
      <c r="A12" s="159"/>
      <c r="B12" s="128" t="s">
        <v>94</v>
      </c>
      <c r="C12" s="167">
        <v>63329</v>
      </c>
      <c r="D12" s="165">
        <v>1E-4</v>
      </c>
      <c r="E12" s="167">
        <v>15674482</v>
      </c>
      <c r="F12" s="165">
        <v>1E-4</v>
      </c>
    </row>
    <row r="13" spans="1:8" ht="18.95" customHeight="1" x14ac:dyDescent="0.25">
      <c r="A13" s="159"/>
      <c r="B13" s="169" t="s">
        <v>95</v>
      </c>
      <c r="C13" s="167">
        <f>C14+C15</f>
        <v>699185210</v>
      </c>
      <c r="D13" s="165">
        <f>C13/C16</f>
        <v>0.51491587337940525</v>
      </c>
      <c r="E13" s="167">
        <f>E14+E15</f>
        <v>20053215001</v>
      </c>
      <c r="F13" s="165">
        <f>E13/E16</f>
        <v>3.3952299932805199E-2</v>
      </c>
      <c r="G13" s="170"/>
      <c r="H13" s="171"/>
    </row>
    <row r="14" spans="1:8" ht="18.95" customHeight="1" x14ac:dyDescent="0.25">
      <c r="A14" s="155"/>
      <c r="B14" s="163" t="s">
        <v>96</v>
      </c>
      <c r="C14" s="167">
        <v>610831950</v>
      </c>
      <c r="D14" s="172">
        <f>C14/C13</f>
        <v>0.87363396888787159</v>
      </c>
      <c r="E14" s="167">
        <v>16388777646</v>
      </c>
      <c r="F14" s="165">
        <f>E14/E13</f>
        <v>0.81726434615011789</v>
      </c>
      <c r="G14" s="173"/>
      <c r="H14" s="171"/>
    </row>
    <row r="15" spans="1:8" ht="18.95" customHeight="1" x14ac:dyDescent="0.25">
      <c r="A15" s="155"/>
      <c r="B15" s="163" t="s">
        <v>97</v>
      </c>
      <c r="C15" s="167">
        <v>88353260</v>
      </c>
      <c r="D15" s="172">
        <f>C15/C13</f>
        <v>0.12636603111212835</v>
      </c>
      <c r="E15" s="167">
        <v>3664437355</v>
      </c>
      <c r="F15" s="165">
        <f>E15/E13</f>
        <v>0.18273565384988213</v>
      </c>
      <c r="G15" s="170"/>
      <c r="H15" s="171"/>
    </row>
    <row r="16" spans="1:8" ht="18.95" customHeight="1" thickBot="1" x14ac:dyDescent="0.3">
      <c r="A16" s="155"/>
      <c r="B16" s="174" t="s">
        <v>104</v>
      </c>
      <c r="C16" s="175">
        <f>C6+C9+C10+C11+C12+C13</f>
        <v>1357862995</v>
      </c>
      <c r="D16" s="176">
        <v>1</v>
      </c>
      <c r="E16" s="175">
        <f>E6+E9+E10+E11+E12+E13</f>
        <v>590629060201.7301</v>
      </c>
      <c r="F16" s="176">
        <v>1</v>
      </c>
      <c r="G16" s="173"/>
      <c r="H16" s="173"/>
    </row>
    <row r="17" spans="1:10" ht="18.95" customHeight="1" x14ac:dyDescent="0.25">
      <c r="A17" s="159"/>
      <c r="B17" s="156" t="s">
        <v>92</v>
      </c>
      <c r="C17" s="177" t="s">
        <v>3</v>
      </c>
      <c r="D17" s="178" t="s">
        <v>3</v>
      </c>
      <c r="E17" s="177" t="s">
        <v>3</v>
      </c>
      <c r="F17" s="179" t="s">
        <v>3</v>
      </c>
    </row>
    <row r="18" spans="1:10" ht="18.95" customHeight="1" x14ac:dyDescent="0.25">
      <c r="A18" s="155"/>
      <c r="B18" s="169" t="s">
        <v>98</v>
      </c>
      <c r="C18" s="180">
        <v>7858536</v>
      </c>
      <c r="D18" s="181">
        <f>C18/C24</f>
        <v>2.7585367343371223E-2</v>
      </c>
      <c r="E18" s="180">
        <v>74665381610.510056</v>
      </c>
      <c r="F18" s="182">
        <f>E18/E24</f>
        <v>0.460973943567205</v>
      </c>
      <c r="H18" s="173"/>
    </row>
    <row r="19" spans="1:10" ht="18.95" customHeight="1" x14ac:dyDescent="0.25">
      <c r="A19" s="159"/>
      <c r="B19" s="169" t="s">
        <v>99</v>
      </c>
      <c r="C19" s="180">
        <v>17408254</v>
      </c>
      <c r="D19" s="181">
        <f>C19/C24</f>
        <v>6.110719368044016E-2</v>
      </c>
      <c r="E19" s="180">
        <v>75338658840.960022</v>
      </c>
      <c r="F19" s="182">
        <f>E19/E24</f>
        <v>0.46513066591081437</v>
      </c>
    </row>
    <row r="20" spans="1:10" ht="18.95" customHeight="1" x14ac:dyDescent="0.25">
      <c r="A20" s="159"/>
      <c r="B20" s="128" t="s">
        <v>100</v>
      </c>
      <c r="C20" s="180">
        <v>116119</v>
      </c>
      <c r="D20" s="181">
        <f>C20/C24</f>
        <v>4.076058531188154E-4</v>
      </c>
      <c r="E20" s="180">
        <v>40422252.435784973</v>
      </c>
      <c r="F20" s="182">
        <f>E20/E24</f>
        <v>2.4956150643406008E-4</v>
      </c>
    </row>
    <row r="21" spans="1:10" ht="18.95" customHeight="1" x14ac:dyDescent="0.25">
      <c r="A21" s="159"/>
      <c r="B21" s="169" t="s">
        <v>101</v>
      </c>
      <c r="C21" s="180">
        <v>126369</v>
      </c>
      <c r="D21" s="181">
        <f>C21/C24</f>
        <v>4.4358583911996815E-4</v>
      </c>
      <c r="E21" s="180">
        <v>39304576.536398746</v>
      </c>
      <c r="F21" s="182">
        <f>E21/E24</f>
        <v>2.4266112695622228E-4</v>
      </c>
    </row>
    <row r="22" spans="1:10" ht="18.95" customHeight="1" x14ac:dyDescent="0.25">
      <c r="A22" s="155"/>
      <c r="B22" s="169" t="s">
        <v>102</v>
      </c>
      <c r="C22" s="180">
        <v>118462312</v>
      </c>
      <c r="D22" s="181">
        <f>C22/C24</f>
        <v>0.41583144657796983</v>
      </c>
      <c r="E22" s="180">
        <v>6456189604.7499971</v>
      </c>
      <c r="F22" s="182">
        <f>E22/E24</f>
        <v>3.9859639344564386E-2</v>
      </c>
    </row>
    <row r="23" spans="1:10" ht="18.95" customHeight="1" x14ac:dyDescent="0.25">
      <c r="A23" s="155"/>
      <c r="B23" s="168" t="s">
        <v>103</v>
      </c>
      <c r="C23" s="183">
        <v>140909010</v>
      </c>
      <c r="D23" s="181">
        <f>C23/C24</f>
        <v>0.49462480070597997</v>
      </c>
      <c r="E23" s="183">
        <v>5433149518</v>
      </c>
      <c r="F23" s="182">
        <f>E23/E24</f>
        <v>3.3543528544025744E-2</v>
      </c>
    </row>
    <row r="24" spans="1:10" ht="18.95" customHeight="1" thickBot="1" x14ac:dyDescent="0.3">
      <c r="A24" s="159"/>
      <c r="B24" s="174" t="s">
        <v>161</v>
      </c>
      <c r="C24" s="184">
        <f>SUM(C18:C23)</f>
        <v>284880600</v>
      </c>
      <c r="D24" s="185">
        <v>1</v>
      </c>
      <c r="E24" s="184">
        <f>SUM(E18:E23)</f>
        <v>161973106403.19229</v>
      </c>
      <c r="F24" s="186">
        <v>1</v>
      </c>
      <c r="G24" s="173"/>
      <c r="H24" s="173"/>
      <c r="J24" s="170"/>
    </row>
    <row r="25" spans="1:10" ht="20.100000000000001" customHeight="1" x14ac:dyDescent="0.25">
      <c r="A25" s="159"/>
      <c r="B25" s="156" t="s">
        <v>4</v>
      </c>
      <c r="C25" s="187">
        <f>C16+C24</f>
        <v>1642743595</v>
      </c>
      <c r="D25" s="188"/>
      <c r="E25" s="187">
        <f>E16+E24</f>
        <v>752602166604.92236</v>
      </c>
      <c r="F25" s="188" t="s">
        <v>3</v>
      </c>
    </row>
    <row r="26" spans="1:10" ht="20.100000000000001" customHeight="1" x14ac:dyDescent="0.25">
      <c r="A26" s="159"/>
      <c r="B26" s="143" t="s">
        <v>93</v>
      </c>
      <c r="C26" s="143"/>
      <c r="D26" s="143"/>
      <c r="E26" s="143"/>
      <c r="F26" s="143"/>
      <c r="G26" s="143"/>
      <c r="H26" s="143"/>
    </row>
    <row r="27" spans="1:10" ht="20.100000000000001" customHeight="1" x14ac:dyDescent="0.25">
      <c r="A27" s="159"/>
      <c r="B27" s="143" t="s">
        <v>6</v>
      </c>
      <c r="C27" s="143"/>
      <c r="D27" s="143"/>
      <c r="E27" s="143"/>
      <c r="F27" s="143"/>
      <c r="G27" s="143"/>
      <c r="H27" s="143"/>
    </row>
    <row r="28" spans="1:10" ht="17.25" customHeight="1" x14ac:dyDescent="0.25">
      <c r="A28" s="155"/>
      <c r="B28" s="143" t="s">
        <v>5</v>
      </c>
      <c r="C28" s="189"/>
      <c r="D28" s="189"/>
      <c r="E28" s="189"/>
      <c r="F28" s="189"/>
    </row>
    <row r="29" spans="1:10" x14ac:dyDescent="0.25">
      <c r="E29" s="190"/>
    </row>
    <row r="30" spans="1:10" x14ac:dyDescent="0.25">
      <c r="C30" s="170"/>
      <c r="D30" s="170"/>
    </row>
    <row r="31" spans="1:10" x14ac:dyDescent="0.25">
      <c r="D31" s="191"/>
    </row>
  </sheetData>
  <mergeCells count="1">
    <mergeCell ref="B3:E3"/>
  </mergeCells>
  <pageMargins left="0.7" right="0.7" top="0.75" bottom="0.75" header="0.3" footer="0.3"/>
  <pageSetup paperSize="9" orientation="portrait" r:id="rId1"/>
  <ignoredErrors>
    <ignoredError sqref="D6 D13:E1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B6503-B94A-4F1A-A81E-940624433F9F}">
  <dimension ref="B2:M11"/>
  <sheetViews>
    <sheetView zoomScale="110" zoomScaleNormal="110" workbookViewId="0">
      <selection activeCell="D31" sqref="D31"/>
    </sheetView>
  </sheetViews>
  <sheetFormatPr defaultColWidth="9.140625" defaultRowHeight="15" x14ac:dyDescent="0.25"/>
  <cols>
    <col min="1" max="1" width="6.140625" style="142" customWidth="1"/>
    <col min="2" max="6" width="9.140625" style="142"/>
    <col min="7" max="7" width="12.42578125" style="142" bestFit="1" customWidth="1"/>
    <col min="8" max="16384" width="9.140625" style="142"/>
  </cols>
  <sheetData>
    <row r="2" spans="2:13" ht="16.5" x14ac:dyDescent="0.3">
      <c r="B2" s="192" t="s">
        <v>112</v>
      </c>
      <c r="M2" s="192"/>
    </row>
    <row r="3" spans="2:13" x14ac:dyDescent="0.25">
      <c r="B3" s="145"/>
      <c r="C3" s="145"/>
      <c r="D3" s="145"/>
      <c r="E3" s="145"/>
      <c r="F3" s="145"/>
      <c r="G3" s="145"/>
    </row>
    <row r="4" spans="2:13" x14ac:dyDescent="0.25">
      <c r="B4" s="227"/>
      <c r="C4" s="227"/>
      <c r="D4" s="227"/>
      <c r="E4" s="193"/>
      <c r="F4" s="193"/>
      <c r="G4" s="194" t="s">
        <v>7</v>
      </c>
      <c r="H4" s="143"/>
    </row>
    <row r="5" spans="2:13" x14ac:dyDescent="0.25">
      <c r="B5" s="228"/>
      <c r="C5" s="228"/>
      <c r="D5" s="228"/>
      <c r="E5" s="195"/>
      <c r="F5" s="195"/>
      <c r="G5" s="196" t="s">
        <v>0</v>
      </c>
      <c r="H5" s="143"/>
    </row>
    <row r="6" spans="2:13" x14ac:dyDescent="0.25">
      <c r="B6" s="143" t="s">
        <v>42</v>
      </c>
      <c r="C6" s="143"/>
      <c r="D6" s="143"/>
      <c r="E6" s="143"/>
      <c r="F6" s="143"/>
      <c r="G6" s="144">
        <v>445250707</v>
      </c>
      <c r="H6" s="144"/>
    </row>
    <row r="7" spans="2:13" x14ac:dyDescent="0.25">
      <c r="B7" s="143" t="s">
        <v>105</v>
      </c>
      <c r="C7" s="143"/>
      <c r="D7" s="143"/>
      <c r="E7" s="143"/>
      <c r="F7" s="143"/>
      <c r="G7" s="144">
        <v>10251625</v>
      </c>
      <c r="H7" s="143"/>
    </row>
    <row r="8" spans="2:13" x14ac:dyDescent="0.25">
      <c r="B8" s="143" t="s">
        <v>57</v>
      </c>
      <c r="C8" s="143"/>
      <c r="D8" s="143"/>
      <c r="E8" s="143"/>
      <c r="F8" s="143"/>
      <c r="G8" s="144">
        <v>16951213</v>
      </c>
      <c r="H8" s="143"/>
    </row>
    <row r="9" spans="2:13" x14ac:dyDescent="0.25">
      <c r="B9" s="143" t="s">
        <v>106</v>
      </c>
      <c r="C9" s="143"/>
      <c r="D9" s="143"/>
      <c r="E9" s="143"/>
      <c r="F9" s="143"/>
      <c r="G9" s="144">
        <v>186160911</v>
      </c>
      <c r="H9" s="143"/>
    </row>
    <row r="10" spans="2:13" x14ac:dyDescent="0.25">
      <c r="B10" s="145" t="s">
        <v>107</v>
      </c>
      <c r="C10" s="145"/>
      <c r="D10" s="145"/>
      <c r="E10" s="145"/>
      <c r="F10" s="145"/>
      <c r="G10" s="146">
        <v>699185210</v>
      </c>
      <c r="H10" s="143"/>
    </row>
    <row r="11" spans="2:13" x14ac:dyDescent="0.25">
      <c r="B11" s="143" t="s">
        <v>5</v>
      </c>
    </row>
  </sheetData>
  <mergeCells count="1">
    <mergeCell ref="B4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52B4F-01FF-4101-B9FC-4D1E01892F21}">
  <dimension ref="B2:L13"/>
  <sheetViews>
    <sheetView zoomScale="110" zoomScaleNormal="110" workbookViewId="0">
      <selection activeCell="H25" sqref="H25"/>
    </sheetView>
  </sheetViews>
  <sheetFormatPr defaultColWidth="9.140625" defaultRowHeight="15" x14ac:dyDescent="0.25"/>
  <cols>
    <col min="1" max="1" width="7.5703125" style="142" customWidth="1"/>
    <col min="2" max="6" width="9.140625" style="142"/>
    <col min="7" max="7" width="22.42578125" style="142" customWidth="1"/>
    <col min="8" max="16384" width="9.140625" style="142"/>
  </cols>
  <sheetData>
    <row r="2" spans="2:12" ht="17.25" x14ac:dyDescent="0.3">
      <c r="B2" s="197" t="s">
        <v>113</v>
      </c>
      <c r="C2" s="198"/>
      <c r="D2" s="198"/>
      <c r="E2" s="198"/>
      <c r="F2" s="198"/>
      <c r="G2" s="198"/>
      <c r="L2" s="141"/>
    </row>
    <row r="3" spans="2:12" ht="17.25" x14ac:dyDescent="0.3">
      <c r="B3" s="199"/>
      <c r="C3" s="199"/>
      <c r="D3" s="199"/>
      <c r="E3" s="199"/>
      <c r="F3" s="199"/>
      <c r="G3" s="199"/>
    </row>
    <row r="4" spans="2:12" ht="17.25" x14ac:dyDescent="0.3">
      <c r="B4" s="200"/>
      <c r="C4" s="200"/>
      <c r="D4" s="200"/>
      <c r="E4" s="201"/>
      <c r="F4" s="201"/>
      <c r="G4" s="202" t="s">
        <v>7</v>
      </c>
    </row>
    <row r="5" spans="2:12" ht="17.25" x14ac:dyDescent="0.3">
      <c r="B5" s="200"/>
      <c r="C5" s="200"/>
      <c r="D5" s="200"/>
      <c r="E5" s="203"/>
      <c r="F5" s="203"/>
      <c r="G5" s="202" t="s">
        <v>145</v>
      </c>
    </row>
    <row r="6" spans="2:12" ht="17.25" x14ac:dyDescent="0.3">
      <c r="B6" s="198" t="s">
        <v>42</v>
      </c>
      <c r="C6" s="198"/>
      <c r="D6" s="198"/>
      <c r="E6" s="198"/>
      <c r="F6" s="198"/>
      <c r="G6" s="204">
        <v>567672684416.22009</v>
      </c>
    </row>
    <row r="7" spans="2:12" ht="17.25" x14ac:dyDescent="0.3">
      <c r="B7" s="198" t="s">
        <v>105</v>
      </c>
      <c r="C7" s="198"/>
      <c r="D7" s="198"/>
      <c r="E7" s="198"/>
      <c r="F7" s="198"/>
      <c r="G7" s="204">
        <v>582429897</v>
      </c>
    </row>
    <row r="8" spans="2:12" ht="17.25" x14ac:dyDescent="0.3">
      <c r="B8" s="198" t="s">
        <v>57</v>
      </c>
      <c r="C8" s="198"/>
      <c r="D8" s="198"/>
      <c r="E8" s="198"/>
      <c r="F8" s="198"/>
      <c r="G8" s="204">
        <v>1785708080.5099998</v>
      </c>
    </row>
    <row r="9" spans="2:12" ht="17.25" x14ac:dyDescent="0.3">
      <c r="B9" s="198" t="s">
        <v>106</v>
      </c>
      <c r="C9" s="198"/>
      <c r="D9" s="198"/>
      <c r="E9" s="198"/>
      <c r="F9" s="198"/>
      <c r="G9" s="204">
        <v>519348325</v>
      </c>
    </row>
    <row r="10" spans="2:12" ht="17.25" x14ac:dyDescent="0.3">
      <c r="B10" s="199" t="s">
        <v>107</v>
      </c>
      <c r="C10" s="199"/>
      <c r="D10" s="199"/>
      <c r="E10" s="199"/>
      <c r="F10" s="199"/>
      <c r="G10" s="205">
        <v>20053215001</v>
      </c>
    </row>
    <row r="11" spans="2:12" x14ac:dyDescent="0.25">
      <c r="B11" s="143" t="s">
        <v>109</v>
      </c>
    </row>
    <row r="12" spans="2:12" x14ac:dyDescent="0.25">
      <c r="B12" s="143" t="s">
        <v>110</v>
      </c>
      <c r="C12" s="143"/>
      <c r="D12" s="143"/>
    </row>
    <row r="13" spans="2:12" x14ac:dyDescent="0.25">
      <c r="B13" s="143" t="s">
        <v>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9468-01CE-4A91-AC6A-4A8B19809AC7}">
  <dimension ref="B2:C10"/>
  <sheetViews>
    <sheetView workbookViewId="0">
      <selection activeCell="E26" sqref="E26"/>
    </sheetView>
  </sheetViews>
  <sheetFormatPr defaultColWidth="9.140625" defaultRowHeight="15" x14ac:dyDescent="0.25"/>
  <cols>
    <col min="1" max="1" width="6.85546875" style="142" customWidth="1"/>
    <col min="2" max="2" width="36.5703125" style="142" customWidth="1"/>
    <col min="3" max="3" width="14.5703125" style="142" customWidth="1"/>
    <col min="4" max="16384" width="9.140625" style="142"/>
  </cols>
  <sheetData>
    <row r="2" spans="2:3" ht="16.5" x14ac:dyDescent="0.3">
      <c r="B2" s="141" t="s">
        <v>114</v>
      </c>
    </row>
    <row r="3" spans="2:3" x14ac:dyDescent="0.25">
      <c r="B3" s="145"/>
      <c r="C3" s="145"/>
    </row>
    <row r="4" spans="2:3" ht="16.5" x14ac:dyDescent="0.3">
      <c r="B4" s="207"/>
      <c r="C4" s="208" t="s">
        <v>7</v>
      </c>
    </row>
    <row r="5" spans="2:3" ht="16.5" x14ac:dyDescent="0.3">
      <c r="B5" s="209"/>
      <c r="C5" s="210" t="s">
        <v>0</v>
      </c>
    </row>
    <row r="6" spans="2:3" x14ac:dyDescent="0.25">
      <c r="B6" s="142" t="s">
        <v>42</v>
      </c>
      <c r="C6" s="211">
        <v>7858536</v>
      </c>
    </row>
    <row r="7" spans="2:3" x14ac:dyDescent="0.25">
      <c r="B7" s="142" t="s">
        <v>41</v>
      </c>
      <c r="C7" s="211">
        <v>17408254</v>
      </c>
    </row>
    <row r="8" spans="2:3" x14ac:dyDescent="0.25">
      <c r="B8" s="142" t="s">
        <v>107</v>
      </c>
      <c r="C8" s="211">
        <v>118462312</v>
      </c>
    </row>
    <row r="9" spans="2:3" x14ac:dyDescent="0.25">
      <c r="B9" s="212" t="s">
        <v>111</v>
      </c>
      <c r="C9" s="213">
        <v>140909010</v>
      </c>
    </row>
    <row r="10" spans="2:3" x14ac:dyDescent="0.25">
      <c r="B10" s="143" t="s">
        <v>5</v>
      </c>
      <c r="C10" s="20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25DF9-9160-451D-8DF1-7B31368268B1}">
  <dimension ref="B2:D12"/>
  <sheetViews>
    <sheetView zoomScale="110" zoomScaleNormal="110" workbookViewId="0">
      <selection activeCell="C33" sqref="C32:C33"/>
    </sheetView>
  </sheetViews>
  <sheetFormatPr defaultColWidth="9.140625" defaultRowHeight="15" x14ac:dyDescent="0.25"/>
  <cols>
    <col min="1" max="1" width="5.42578125" style="53" customWidth="1"/>
    <col min="2" max="2" width="36.85546875" style="53" customWidth="1"/>
    <col min="3" max="3" width="22" style="53" customWidth="1"/>
    <col min="4" max="16384" width="9.140625" style="53"/>
  </cols>
  <sheetData>
    <row r="2" spans="2:4" ht="16.5" x14ac:dyDescent="0.3">
      <c r="B2" s="141" t="s">
        <v>117</v>
      </c>
    </row>
    <row r="3" spans="2:4" x14ac:dyDescent="0.25">
      <c r="B3" s="54"/>
      <c r="C3" s="54"/>
    </row>
    <row r="4" spans="2:4" x14ac:dyDescent="0.25">
      <c r="B4" s="214"/>
      <c r="C4" s="215" t="s">
        <v>7</v>
      </c>
      <c r="D4" s="142"/>
    </row>
    <row r="5" spans="2:4" x14ac:dyDescent="0.25">
      <c r="B5" s="216"/>
      <c r="C5" s="215" t="s">
        <v>108</v>
      </c>
      <c r="D5" s="142"/>
    </row>
    <row r="6" spans="2:4" x14ac:dyDescent="0.25">
      <c r="B6" s="217" t="s">
        <v>42</v>
      </c>
      <c r="C6" s="218">
        <v>74665381610.510056</v>
      </c>
      <c r="D6" s="142"/>
    </row>
    <row r="7" spans="2:4" x14ac:dyDescent="0.25">
      <c r="B7" s="217" t="s">
        <v>41</v>
      </c>
      <c r="C7" s="218">
        <v>75338658840.960022</v>
      </c>
      <c r="D7" s="142"/>
    </row>
    <row r="8" spans="2:4" x14ac:dyDescent="0.25">
      <c r="B8" s="217" t="s">
        <v>107</v>
      </c>
      <c r="C8" s="218">
        <v>6456189604.7499971</v>
      </c>
      <c r="D8" s="142"/>
    </row>
    <row r="9" spans="2:4" x14ac:dyDescent="0.25">
      <c r="B9" s="219" t="s">
        <v>111</v>
      </c>
      <c r="C9" s="220">
        <v>5433149518</v>
      </c>
      <c r="D9" s="142"/>
    </row>
    <row r="10" spans="2:4" x14ac:dyDescent="0.25">
      <c r="B10" s="143" t="s">
        <v>115</v>
      </c>
      <c r="C10" s="147"/>
      <c r="D10" s="142"/>
    </row>
    <row r="11" spans="2:4" x14ac:dyDescent="0.25">
      <c r="B11" s="143" t="s">
        <v>116</v>
      </c>
      <c r="C11" s="143"/>
      <c r="D11" s="142"/>
    </row>
    <row r="12" spans="2:4" x14ac:dyDescent="0.25">
      <c r="B12" s="143" t="s">
        <v>5</v>
      </c>
      <c r="C12" s="143"/>
      <c r="D12" s="142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EBA5E-483F-4DD5-B3BD-43AE0EFE0DE2}">
  <dimension ref="A2:H8"/>
  <sheetViews>
    <sheetView showGridLines="0" workbookViewId="0">
      <selection activeCell="E33" sqref="E33"/>
    </sheetView>
  </sheetViews>
  <sheetFormatPr defaultRowHeight="15" x14ac:dyDescent="0.25"/>
  <cols>
    <col min="1" max="1" width="14.28515625" customWidth="1"/>
    <col min="2" max="2" width="16.28515625" bestFit="1" customWidth="1"/>
    <col min="3" max="3" width="16.28515625" customWidth="1"/>
    <col min="4" max="4" width="15" customWidth="1"/>
    <col min="5" max="5" width="22.7109375" customWidth="1"/>
  </cols>
  <sheetData>
    <row r="2" spans="1:8" x14ac:dyDescent="0.25">
      <c r="A2" s="101" t="s">
        <v>162</v>
      </c>
    </row>
    <row r="4" spans="1:8" ht="39.75" customHeight="1" x14ac:dyDescent="0.25">
      <c r="A4" s="130"/>
      <c r="B4" s="134" t="s">
        <v>118</v>
      </c>
      <c r="C4" s="134" t="s">
        <v>119</v>
      </c>
      <c r="D4" s="134" t="s">
        <v>120</v>
      </c>
      <c r="E4" s="134" t="s">
        <v>121</v>
      </c>
    </row>
    <row r="5" spans="1:8" ht="20.100000000000001" customHeight="1" x14ac:dyDescent="0.25">
      <c r="A5" s="221" t="s">
        <v>146</v>
      </c>
      <c r="B5" s="137">
        <v>2.0000000000000002E-5</v>
      </c>
      <c r="C5" s="137">
        <v>2.5000000000000001E-4</v>
      </c>
      <c r="D5" s="137">
        <v>0</v>
      </c>
      <c r="E5" s="137">
        <v>1.1E-4</v>
      </c>
    </row>
    <row r="6" spans="1:8" ht="20.100000000000001" customHeight="1" x14ac:dyDescent="0.25">
      <c r="A6" s="222" t="s">
        <v>147</v>
      </c>
      <c r="B6" s="138">
        <v>2.0000000000000002E-5</v>
      </c>
      <c r="C6" s="138">
        <v>2.5000000000000001E-4</v>
      </c>
      <c r="D6" s="138">
        <v>0</v>
      </c>
      <c r="E6" s="138">
        <v>6.9999999999999994E-5</v>
      </c>
      <c r="H6" s="101" t="s">
        <v>163</v>
      </c>
    </row>
    <row r="7" spans="1:8" x14ac:dyDescent="0.25">
      <c r="A7" t="s">
        <v>122</v>
      </c>
    </row>
    <row r="8" spans="1:8" x14ac:dyDescent="0.25">
      <c r="A8" t="s">
        <v>123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33B8D-2228-4040-BF31-8FCFF81574C0}">
  <dimension ref="A1:N9"/>
  <sheetViews>
    <sheetView showGridLines="0" workbookViewId="0">
      <selection activeCell="E33" sqref="E33"/>
    </sheetView>
  </sheetViews>
  <sheetFormatPr defaultRowHeight="15" x14ac:dyDescent="0.25"/>
  <cols>
    <col min="1" max="1" width="26.85546875" customWidth="1"/>
    <col min="2" max="2" width="16.28515625" bestFit="1" customWidth="1"/>
    <col min="3" max="3" width="18.5703125" bestFit="1" customWidth="1"/>
    <col min="4" max="4" width="16.28515625" bestFit="1" customWidth="1"/>
    <col min="5" max="5" width="18" customWidth="1"/>
  </cols>
  <sheetData>
    <row r="1" spans="1:14" ht="15.75" x14ac:dyDescent="0.25">
      <c r="A1" s="133" t="s">
        <v>148</v>
      </c>
      <c r="M1" s="129"/>
      <c r="N1" s="129"/>
    </row>
    <row r="3" spans="1:14" ht="48.75" customHeight="1" x14ac:dyDescent="0.25">
      <c r="A3" s="130"/>
      <c r="B3" s="135" t="s">
        <v>118</v>
      </c>
      <c r="C3" s="135" t="s">
        <v>119</v>
      </c>
      <c r="D3" s="135" t="s">
        <v>120</v>
      </c>
      <c r="E3" s="136" t="s">
        <v>121</v>
      </c>
    </row>
    <row r="4" spans="1:14" ht="18.75" customHeight="1" x14ac:dyDescent="0.25">
      <c r="A4" t="s">
        <v>125</v>
      </c>
      <c r="B4" s="137">
        <v>2.0000000000000002E-5</v>
      </c>
      <c r="C4" s="137">
        <v>2.5000000000000001E-4</v>
      </c>
      <c r="D4" s="137">
        <v>0</v>
      </c>
      <c r="E4" s="137">
        <v>1.1E-4</v>
      </c>
    </row>
    <row r="5" spans="1:14" ht="17.25" customHeight="1" x14ac:dyDescent="0.25">
      <c r="A5" s="131" t="s">
        <v>126</v>
      </c>
      <c r="B5" s="138">
        <v>1.0000000000000001E-5</v>
      </c>
      <c r="C5" s="138">
        <v>3.3E-4</v>
      </c>
      <c r="D5" s="138">
        <v>1.0000000000000001E-5</v>
      </c>
      <c r="E5" s="138">
        <v>1.8000000000000001E-4</v>
      </c>
    </row>
    <row r="6" spans="1:14" ht="18" customHeight="1" x14ac:dyDescent="0.25">
      <c r="A6" s="132" t="s">
        <v>124</v>
      </c>
    </row>
    <row r="9" spans="1:14" x14ac:dyDescent="0.25">
      <c r="A9" s="139" t="s">
        <v>149</v>
      </c>
      <c r="M9" s="129"/>
      <c r="N9" s="129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ED57C-7F3D-45D4-9172-6EEC338A4B21}">
  <dimension ref="A2:D22"/>
  <sheetViews>
    <sheetView showGridLines="0" workbookViewId="0">
      <selection activeCell="K20" sqref="K20"/>
    </sheetView>
  </sheetViews>
  <sheetFormatPr defaultRowHeight="15" x14ac:dyDescent="0.25"/>
  <sheetData>
    <row r="2" spans="1:1" x14ac:dyDescent="0.25">
      <c r="A2" s="101" t="s">
        <v>127</v>
      </c>
    </row>
    <row r="22" spans="4:4" x14ac:dyDescent="0.25">
      <c r="D22" s="129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05268-B399-4AF9-8255-69C09F854161}">
  <dimension ref="A2:R26"/>
  <sheetViews>
    <sheetView showGridLines="0" workbookViewId="0">
      <selection activeCell="E32" sqref="E32"/>
    </sheetView>
  </sheetViews>
  <sheetFormatPr defaultRowHeight="15" x14ac:dyDescent="0.25"/>
  <cols>
    <col min="1" max="1" width="12.42578125" customWidth="1"/>
    <col min="2" max="2" width="8.42578125" bestFit="1" customWidth="1"/>
    <col min="3" max="3" width="14.85546875" customWidth="1"/>
    <col min="4" max="4" width="18.140625" bestFit="1" customWidth="1"/>
    <col min="5" max="5" width="14.7109375" customWidth="1"/>
    <col min="6" max="6" width="19.5703125" customWidth="1"/>
    <col min="17" max="17" width="6.42578125" customWidth="1"/>
  </cols>
  <sheetData>
    <row r="2" spans="1:18" x14ac:dyDescent="0.25">
      <c r="A2" s="231" t="s">
        <v>128</v>
      </c>
      <c r="B2" s="231"/>
      <c r="C2" s="231"/>
      <c r="D2" s="231"/>
      <c r="E2" s="231"/>
      <c r="F2" s="231"/>
    </row>
    <row r="4" spans="1:18" x14ac:dyDescent="0.25">
      <c r="H4" s="101" t="s">
        <v>129</v>
      </c>
      <c r="R4" s="101" t="s">
        <v>130</v>
      </c>
    </row>
    <row r="5" spans="1:18" x14ac:dyDescent="0.25">
      <c r="B5" s="113"/>
      <c r="C5" s="229" t="s">
        <v>70</v>
      </c>
      <c r="D5" s="229"/>
      <c r="E5" s="230" t="s">
        <v>71</v>
      </c>
      <c r="F5" s="230"/>
    </row>
    <row r="6" spans="1:18" x14ac:dyDescent="0.25">
      <c r="B6" s="140"/>
      <c r="C6" s="106"/>
      <c r="D6" s="106"/>
      <c r="E6" s="107"/>
      <c r="F6" s="107"/>
    </row>
    <row r="7" spans="1:18" ht="34.5" customHeight="1" x14ac:dyDescent="0.25">
      <c r="B7" s="114"/>
      <c r="C7" s="112" t="s">
        <v>150</v>
      </c>
      <c r="D7" s="112" t="s">
        <v>151</v>
      </c>
      <c r="E7" s="112" t="s">
        <v>152</v>
      </c>
      <c r="F7" s="112" t="s">
        <v>153</v>
      </c>
    </row>
    <row r="8" spans="1:18" x14ac:dyDescent="0.25">
      <c r="B8" s="102" t="s">
        <v>72</v>
      </c>
      <c r="C8" s="103">
        <v>18355270</v>
      </c>
      <c r="D8" s="103">
        <v>3530038652</v>
      </c>
      <c r="E8" s="103">
        <v>11979070</v>
      </c>
      <c r="F8" s="103">
        <v>27096840916</v>
      </c>
    </row>
    <row r="9" spans="1:18" x14ac:dyDescent="0.25">
      <c r="B9" s="104" t="s">
        <v>73</v>
      </c>
      <c r="C9" s="105">
        <v>18133899</v>
      </c>
      <c r="D9" s="105">
        <v>3826411887</v>
      </c>
      <c r="E9" s="105">
        <v>11911036</v>
      </c>
      <c r="F9" s="105">
        <v>23938745201</v>
      </c>
    </row>
    <row r="10" spans="1:18" x14ac:dyDescent="0.25">
      <c r="B10" s="104" t="s">
        <v>74</v>
      </c>
      <c r="C10" s="105">
        <v>16267167</v>
      </c>
      <c r="D10" s="105">
        <v>4152690991</v>
      </c>
      <c r="E10" s="105">
        <v>12806619</v>
      </c>
      <c r="F10" s="105">
        <v>31199162133</v>
      </c>
    </row>
    <row r="11" spans="1:18" x14ac:dyDescent="0.25">
      <c r="B11" s="104" t="s">
        <v>75</v>
      </c>
      <c r="C11" s="105">
        <v>18542894</v>
      </c>
      <c r="D11" s="105">
        <v>3871716713</v>
      </c>
      <c r="E11" s="105">
        <v>13683604</v>
      </c>
      <c r="F11" s="105">
        <v>29665516283</v>
      </c>
    </row>
    <row r="12" spans="1:18" x14ac:dyDescent="0.25">
      <c r="B12" s="104" t="s">
        <v>76</v>
      </c>
      <c r="C12" s="105">
        <v>18964803</v>
      </c>
      <c r="D12" s="105">
        <v>4223933095</v>
      </c>
      <c r="E12" s="105">
        <v>13228696</v>
      </c>
      <c r="F12" s="105">
        <v>27451860800</v>
      </c>
    </row>
    <row r="13" spans="1:18" x14ac:dyDescent="0.25">
      <c r="B13" s="104" t="s">
        <v>77</v>
      </c>
      <c r="C13" s="105">
        <v>19293290</v>
      </c>
      <c r="D13" s="105">
        <v>4504368304</v>
      </c>
      <c r="E13" s="105">
        <v>14170663</v>
      </c>
      <c r="F13" s="105">
        <v>32584440494</v>
      </c>
    </row>
    <row r="14" spans="1:18" x14ac:dyDescent="0.25">
      <c r="B14" s="104" t="s">
        <v>78</v>
      </c>
      <c r="C14" s="105">
        <v>19342228</v>
      </c>
      <c r="D14" s="105">
        <v>4244314709</v>
      </c>
      <c r="E14" s="105">
        <v>14630385</v>
      </c>
      <c r="F14" s="105">
        <v>34954712340</v>
      </c>
    </row>
    <row r="15" spans="1:18" x14ac:dyDescent="0.25">
      <c r="B15" s="104" t="s">
        <v>79</v>
      </c>
      <c r="C15" s="105">
        <v>17619089</v>
      </c>
      <c r="D15" s="105">
        <v>3245918144</v>
      </c>
      <c r="E15" s="105">
        <v>12815271</v>
      </c>
      <c r="F15" s="105">
        <v>28045534965</v>
      </c>
    </row>
    <row r="16" spans="1:18" x14ac:dyDescent="0.25">
      <c r="B16" s="104" t="s">
        <v>80</v>
      </c>
      <c r="C16" s="105">
        <v>21095248</v>
      </c>
      <c r="D16" s="105">
        <v>4597527894</v>
      </c>
      <c r="E16" s="105">
        <v>13907266</v>
      </c>
      <c r="F16" s="105">
        <v>32014836640</v>
      </c>
    </row>
    <row r="17" spans="2:6" x14ac:dyDescent="0.25">
      <c r="B17" s="104" t="s">
        <v>81</v>
      </c>
      <c r="C17" s="105">
        <v>19652305</v>
      </c>
      <c r="D17" s="105">
        <v>4285435682</v>
      </c>
      <c r="E17" s="105">
        <v>13805453</v>
      </c>
      <c r="F17" s="105">
        <v>30796024505</v>
      </c>
    </row>
    <row r="18" spans="2:6" x14ac:dyDescent="0.25">
      <c r="B18" s="104" t="s">
        <v>82</v>
      </c>
      <c r="C18" s="105">
        <v>18794787</v>
      </c>
      <c r="D18" s="105">
        <v>4366436725</v>
      </c>
      <c r="E18" s="105">
        <v>12555958</v>
      </c>
      <c r="F18" s="105">
        <v>27858578105</v>
      </c>
    </row>
    <row r="19" spans="2:6" x14ac:dyDescent="0.25">
      <c r="B19" s="108" t="s">
        <v>83</v>
      </c>
      <c r="C19" s="109">
        <v>20076856</v>
      </c>
      <c r="D19" s="109">
        <v>4847670410</v>
      </c>
      <c r="E19" s="109">
        <v>15591404</v>
      </c>
      <c r="F19" s="109">
        <v>35848197769</v>
      </c>
    </row>
    <row r="20" spans="2:6" x14ac:dyDescent="0.25">
      <c r="B20" s="126" t="s">
        <v>7</v>
      </c>
      <c r="C20" s="127">
        <f>SUM(C8:C19)</f>
        <v>226137836</v>
      </c>
      <c r="D20" s="127">
        <f>SUM(D8:D19)</f>
        <v>49696463206</v>
      </c>
      <c r="E20" s="127">
        <f>SUM(E8:E19)</f>
        <v>161085425</v>
      </c>
      <c r="F20" s="127">
        <f>SUM(F8:F19)</f>
        <v>361454450151</v>
      </c>
    </row>
    <row r="21" spans="2:6" x14ac:dyDescent="0.25">
      <c r="B21" s="110" t="s">
        <v>154</v>
      </c>
    </row>
    <row r="22" spans="2:6" x14ac:dyDescent="0.25">
      <c r="B22" s="110" t="s">
        <v>5</v>
      </c>
    </row>
    <row r="24" spans="2:6" x14ac:dyDescent="0.25">
      <c r="C24" s="119"/>
      <c r="D24" s="119"/>
    </row>
    <row r="26" spans="2:6" x14ac:dyDescent="0.25">
      <c r="C26" s="119"/>
      <c r="D26" s="119"/>
      <c r="E26" s="119"/>
      <c r="F26" s="119"/>
    </row>
  </sheetData>
  <mergeCells count="3">
    <mergeCell ref="C5:D5"/>
    <mergeCell ref="E5:F5"/>
    <mergeCell ref="A2:F2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70ECB-4582-425D-959E-11AFB9EE6516}">
  <dimension ref="A2"/>
  <sheetViews>
    <sheetView showGridLines="0" zoomScaleNormal="100" workbookViewId="0">
      <selection activeCell="J28" sqref="J28"/>
    </sheetView>
  </sheetViews>
  <sheetFormatPr defaultRowHeight="15" x14ac:dyDescent="0.25"/>
  <sheetData>
    <row r="2" spans="1:1" ht="17.25" x14ac:dyDescent="0.3">
      <c r="A2" s="118" t="s">
        <v>131</v>
      </c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D4F1A-7437-4AD8-B7C9-674E8CA45BDE}">
  <dimension ref="A2:A3"/>
  <sheetViews>
    <sheetView showGridLines="0" zoomScale="110" zoomScaleNormal="110" workbookViewId="0">
      <selection activeCell="G32" sqref="G32"/>
    </sheetView>
  </sheetViews>
  <sheetFormatPr defaultRowHeight="15" x14ac:dyDescent="0.25"/>
  <sheetData>
    <row r="2" spans="1:1" x14ac:dyDescent="0.25">
      <c r="A2" s="101" t="s">
        <v>132</v>
      </c>
    </row>
    <row r="3" spans="1:1" x14ac:dyDescent="0.25">
      <c r="A3" t="s">
        <v>164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AEF3D-735D-44AE-97DD-483DD0BA6ACA}">
  <dimension ref="B2:K26"/>
  <sheetViews>
    <sheetView showGridLines="0" zoomScale="130" zoomScaleNormal="130" workbookViewId="0">
      <selection activeCell="K31" sqref="K31"/>
    </sheetView>
  </sheetViews>
  <sheetFormatPr defaultColWidth="8" defaultRowHeight="12.95" customHeight="1" x14ac:dyDescent="0.2"/>
  <cols>
    <col min="1" max="1" width="2.42578125" style="3" customWidth="1"/>
    <col min="2" max="2" width="21.7109375" style="3" customWidth="1"/>
    <col min="3" max="3" width="11.85546875" style="3" bestFit="1" customWidth="1"/>
    <col min="4" max="4" width="10" style="3" customWidth="1"/>
    <col min="5" max="5" width="16.42578125" style="3" customWidth="1"/>
    <col min="6" max="6" width="10.7109375" style="3" customWidth="1"/>
    <col min="7" max="7" width="16" style="3" bestFit="1" customWidth="1"/>
    <col min="8" max="8" width="10.7109375" style="3" customWidth="1"/>
    <col min="9" max="9" width="15.5703125" style="3" customWidth="1"/>
    <col min="10" max="10" width="16.42578125" style="3" customWidth="1"/>
    <col min="11" max="16384" width="8" style="3"/>
  </cols>
  <sheetData>
    <row r="2" spans="2:11" ht="12.75" x14ac:dyDescent="0.25">
      <c r="B2" s="2" t="s">
        <v>133</v>
      </c>
    </row>
    <row r="4" spans="2:11" ht="12.75" x14ac:dyDescent="0.25">
      <c r="B4" s="4" t="s">
        <v>9</v>
      </c>
      <c r="C4" s="5" t="s">
        <v>8</v>
      </c>
      <c r="D4" s="5" t="s">
        <v>10</v>
      </c>
      <c r="E4" s="5" t="s">
        <v>11</v>
      </c>
      <c r="F4" s="6" t="s">
        <v>10</v>
      </c>
      <c r="G4" s="5" t="s">
        <v>7</v>
      </c>
      <c r="H4" s="6" t="s">
        <v>10</v>
      </c>
      <c r="J4" s="7"/>
      <c r="K4" s="7"/>
    </row>
    <row r="5" spans="2:11" ht="11.25" x14ac:dyDescent="0.2">
      <c r="B5" s="3" t="s">
        <v>12</v>
      </c>
      <c r="C5" s="8">
        <v>38398</v>
      </c>
      <c r="D5" s="9">
        <f>C5/C10</f>
        <v>2.0298388424363738E-4</v>
      </c>
      <c r="E5" s="8">
        <v>12048567</v>
      </c>
      <c r="F5" s="9">
        <f>E5/E10</f>
        <v>7.6777224511726555E-2</v>
      </c>
      <c r="G5" s="8">
        <f t="shared" ref="G5:G9" si="0">C5+E5</f>
        <v>12086965</v>
      </c>
      <c r="H5" s="9">
        <f>G5/G10</f>
        <v>3.4923669645017773E-2</v>
      </c>
      <c r="I5" s="9"/>
      <c r="J5" s="11"/>
      <c r="K5" s="10"/>
    </row>
    <row r="6" spans="2:11" ht="11.25" x14ac:dyDescent="0.2">
      <c r="B6" s="3" t="s">
        <v>13</v>
      </c>
      <c r="C6" s="76">
        <v>9368541</v>
      </c>
      <c r="D6" s="9">
        <f>C6/C10</f>
        <v>4.9525049270164358E-2</v>
      </c>
      <c r="E6" s="8">
        <v>113028809</v>
      </c>
      <c r="F6" s="9">
        <f>E6/E10</f>
        <v>0.72025480249112273</v>
      </c>
      <c r="G6" s="8">
        <f t="shared" si="0"/>
        <v>122397350</v>
      </c>
      <c r="H6" s="9">
        <f>G6/G10</f>
        <v>0.35365078138520428</v>
      </c>
      <c r="I6" s="8"/>
      <c r="J6" s="11"/>
      <c r="K6" s="10"/>
    </row>
    <row r="7" spans="2:11" ht="11.25" x14ac:dyDescent="0.2">
      <c r="B7" s="3" t="s">
        <v>14</v>
      </c>
      <c r="C7" s="8">
        <v>179465525</v>
      </c>
      <c r="D7" s="9">
        <f>C7/C10</f>
        <v>0.9487111139206108</v>
      </c>
      <c r="E7" s="8">
        <v>26341498</v>
      </c>
      <c r="F7" s="9">
        <f>E7/E10</f>
        <v>0.16785623600891258</v>
      </c>
      <c r="G7" s="8">
        <f t="shared" si="0"/>
        <v>205807023</v>
      </c>
      <c r="H7" s="9">
        <f>G7/G10</f>
        <v>0.5946518817483607</v>
      </c>
      <c r="I7" s="9"/>
      <c r="J7" s="9"/>
      <c r="K7" s="8"/>
    </row>
    <row r="8" spans="2:11" ht="11.25" x14ac:dyDescent="0.2">
      <c r="B8" s="3" t="s">
        <v>15</v>
      </c>
      <c r="C8" s="8">
        <v>73429</v>
      </c>
      <c r="D8" s="9">
        <f>C8/C10</f>
        <v>3.8816874931314261E-4</v>
      </c>
      <c r="E8" s="8">
        <v>0</v>
      </c>
      <c r="F8" s="9">
        <v>0</v>
      </c>
      <c r="G8" s="8">
        <f t="shared" si="0"/>
        <v>73429</v>
      </c>
      <c r="H8" s="9">
        <f>G8/G10</f>
        <v>2.1216327989400234E-4</v>
      </c>
      <c r="I8" s="9"/>
      <c r="J8" s="9"/>
      <c r="K8" s="8"/>
    </row>
    <row r="9" spans="2:11" ht="11.25" x14ac:dyDescent="0.2">
      <c r="B9" s="12" t="s">
        <v>17</v>
      </c>
      <c r="C9" s="13">
        <v>221834</v>
      </c>
      <c r="D9" s="14">
        <f>C9/C10</f>
        <v>1.1726841756680832E-3</v>
      </c>
      <c r="E9" s="15">
        <v>5510047</v>
      </c>
      <c r="F9" s="14">
        <f>E9/E10</f>
        <v>3.5111736988238135E-2</v>
      </c>
      <c r="G9" s="8">
        <f t="shared" si="0"/>
        <v>5731881</v>
      </c>
      <c r="H9" s="16">
        <f>G9/G10</f>
        <v>1.6561503941523295E-2</v>
      </c>
      <c r="I9" s="9"/>
      <c r="J9" s="9"/>
      <c r="K9" s="8"/>
    </row>
    <row r="10" spans="2:11" ht="12.75" x14ac:dyDescent="0.25">
      <c r="B10" s="17" t="s">
        <v>7</v>
      </c>
      <c r="C10" s="18">
        <f>SUM(C5:C9)</f>
        <v>189167727</v>
      </c>
      <c r="D10" s="19">
        <v>1</v>
      </c>
      <c r="E10" s="20">
        <f>SUM(E5:E9)</f>
        <v>156928921</v>
      </c>
      <c r="F10" s="21">
        <v>1</v>
      </c>
      <c r="G10" s="22">
        <f>SUM(G5:G9)</f>
        <v>346096648</v>
      </c>
      <c r="H10" s="23">
        <v>1</v>
      </c>
      <c r="I10" s="9"/>
      <c r="J10" s="9"/>
      <c r="K10" s="8"/>
    </row>
    <row r="11" spans="2:11" ht="11.25" x14ac:dyDescent="0.2">
      <c r="B11" s="24" t="s">
        <v>18</v>
      </c>
      <c r="C11" s="8"/>
      <c r="D11" s="8"/>
      <c r="E11" s="25"/>
      <c r="I11" s="9"/>
      <c r="J11" s="9"/>
      <c r="K11" s="8"/>
    </row>
    <row r="12" spans="2:11" ht="11.25" x14ac:dyDescent="0.2">
      <c r="B12" s="24" t="s">
        <v>20</v>
      </c>
      <c r="C12" s="8"/>
      <c r="D12" s="8"/>
      <c r="E12" s="8"/>
      <c r="I12" s="9"/>
      <c r="J12" s="9"/>
      <c r="K12" s="8"/>
    </row>
    <row r="13" spans="2:11" ht="11.25" x14ac:dyDescent="0.2">
      <c r="B13" s="24" t="s">
        <v>5</v>
      </c>
      <c r="C13" s="8"/>
      <c r="D13" s="8"/>
      <c r="E13" s="8"/>
      <c r="I13" s="9"/>
      <c r="J13" s="9"/>
      <c r="K13" s="8"/>
    </row>
    <row r="14" spans="2:11" ht="11.25" x14ac:dyDescent="0.2">
      <c r="I14" s="9"/>
      <c r="J14" s="9"/>
      <c r="K14" s="8"/>
    </row>
    <row r="15" spans="2:11" ht="12.75" x14ac:dyDescent="0.25">
      <c r="B15" s="2" t="s">
        <v>134</v>
      </c>
      <c r="I15" s="9"/>
      <c r="J15" s="9"/>
      <c r="K15" s="8"/>
    </row>
    <row r="16" spans="2:11" ht="12.95" customHeight="1" x14ac:dyDescent="0.2">
      <c r="I16" s="9"/>
      <c r="J16" s="9"/>
    </row>
    <row r="17" spans="2:10" ht="12.95" customHeight="1" x14ac:dyDescent="0.25">
      <c r="B17" s="4" t="s">
        <v>9</v>
      </c>
      <c r="C17" s="5" t="s">
        <v>8</v>
      </c>
      <c r="D17" s="5" t="s">
        <v>10</v>
      </c>
      <c r="E17" s="5" t="s">
        <v>11</v>
      </c>
      <c r="F17" s="5" t="s">
        <v>10</v>
      </c>
      <c r="G17" s="5" t="s">
        <v>7</v>
      </c>
      <c r="H17" s="6" t="s">
        <v>10</v>
      </c>
      <c r="I17" s="9"/>
      <c r="J17" s="9"/>
    </row>
    <row r="18" spans="2:10" ht="12.95" customHeight="1" x14ac:dyDescent="0.2">
      <c r="B18" s="3" t="s">
        <v>12</v>
      </c>
      <c r="C18" s="25">
        <v>112618946</v>
      </c>
      <c r="D18" s="26">
        <f>C18/C23</f>
        <v>3.1955427459382226E-3</v>
      </c>
      <c r="E18" s="8">
        <v>9764349487</v>
      </c>
      <c r="F18" s="9">
        <f>E18/E23</f>
        <v>3.0670683059694448E-2</v>
      </c>
      <c r="G18" s="8">
        <f>C18+E18</f>
        <v>9876968433</v>
      </c>
      <c r="H18" s="9">
        <v>2.8000000000000001E-2</v>
      </c>
      <c r="I18" s="9"/>
      <c r="J18" s="9"/>
    </row>
    <row r="19" spans="2:10" ht="12.95" customHeight="1" x14ac:dyDescent="0.2">
      <c r="B19" s="3" t="s">
        <v>13</v>
      </c>
      <c r="C19" s="76">
        <v>4014073789</v>
      </c>
      <c r="D19" s="9">
        <f>C19/C23</f>
        <v>0.11389863636354496</v>
      </c>
      <c r="E19" s="8">
        <v>277858978757</v>
      </c>
      <c r="F19" s="9">
        <f>E19/E23</f>
        <v>0.87277956243705257</v>
      </c>
      <c r="G19" s="8">
        <f>C19+E19</f>
        <v>281873052546</v>
      </c>
      <c r="H19" s="9">
        <f>G19/G23</f>
        <v>0.79714437435421437</v>
      </c>
      <c r="I19" s="9"/>
      <c r="J19" s="9"/>
    </row>
    <row r="20" spans="2:10" ht="12.95" customHeight="1" x14ac:dyDescent="0.2">
      <c r="B20" s="3" t="s">
        <v>14</v>
      </c>
      <c r="C20" s="8">
        <v>30714612938</v>
      </c>
      <c r="D20" s="9">
        <f>C20/C23</f>
        <v>0.87152172928635097</v>
      </c>
      <c r="E20" s="8">
        <v>19722873225</v>
      </c>
      <c r="F20" s="9">
        <f>E20/E23</f>
        <v>6.1951284570044875E-2</v>
      </c>
      <c r="G20" s="8">
        <f>C20+E20</f>
        <v>50437486163</v>
      </c>
      <c r="H20" s="9">
        <f>G20/G23</f>
        <v>0.14263853173705779</v>
      </c>
      <c r="I20" s="9"/>
      <c r="J20" s="9"/>
    </row>
    <row r="21" spans="2:10" ht="12.95" customHeight="1" x14ac:dyDescent="0.2">
      <c r="B21" s="3" t="s">
        <v>15</v>
      </c>
      <c r="C21" s="8">
        <v>14299455</v>
      </c>
      <c r="D21" s="9">
        <f>C21/C23</f>
        <v>4.0574451563522932E-4</v>
      </c>
      <c r="E21" s="8">
        <v>0</v>
      </c>
      <c r="F21" s="9">
        <v>0</v>
      </c>
      <c r="G21" s="8">
        <f>C21+E21</f>
        <v>14299455</v>
      </c>
      <c r="H21" s="9">
        <v>1E-4</v>
      </c>
      <c r="I21" s="9"/>
      <c r="J21" s="9"/>
    </row>
    <row r="22" spans="2:10" ht="12.95" customHeight="1" x14ac:dyDescent="0.2">
      <c r="B22" s="12" t="s">
        <v>17</v>
      </c>
      <c r="C22" s="13">
        <v>386904503</v>
      </c>
      <c r="D22" s="27">
        <f>C22/C23</f>
        <v>1.0978347088530587E-2</v>
      </c>
      <c r="E22" s="15">
        <v>11014803664</v>
      </c>
      <c r="F22" s="14">
        <f>E22/E23</f>
        <v>3.4598469933208066E-2</v>
      </c>
      <c r="G22" s="28">
        <f>C22+E22</f>
        <v>11401708167</v>
      </c>
      <c r="H22" s="14">
        <f>G22/G23</f>
        <v>3.2244329286742701E-2</v>
      </c>
      <c r="I22" s="9"/>
      <c r="J22" s="9"/>
    </row>
    <row r="23" spans="2:10" ht="12.95" customHeight="1" x14ac:dyDescent="0.25">
      <c r="B23" s="17" t="s">
        <v>7</v>
      </c>
      <c r="C23" s="18">
        <f>SUM(C18:C22)</f>
        <v>35242509631</v>
      </c>
      <c r="D23" s="19">
        <v>1</v>
      </c>
      <c r="E23" s="20">
        <f>SUM(E18:E22)</f>
        <v>318361005133</v>
      </c>
      <c r="F23" s="29">
        <v>1</v>
      </c>
      <c r="G23" s="30">
        <f>SUM(G18:G22)</f>
        <v>353603514764</v>
      </c>
      <c r="H23" s="29">
        <v>1</v>
      </c>
      <c r="I23" s="9"/>
      <c r="J23" s="9"/>
    </row>
    <row r="24" spans="2:10" ht="12.95" customHeight="1" x14ac:dyDescent="0.2">
      <c r="B24" s="24" t="s">
        <v>19</v>
      </c>
      <c r="F24" s="9"/>
      <c r="G24" s="9"/>
    </row>
    <row r="25" spans="2:10" ht="12.95" customHeight="1" x14ac:dyDescent="0.2">
      <c r="B25" s="24" t="s">
        <v>20</v>
      </c>
    </row>
    <row r="26" spans="2:10" ht="12.95" customHeight="1" x14ac:dyDescent="0.2">
      <c r="B26" s="24" t="s">
        <v>5</v>
      </c>
    </row>
  </sheetData>
  <pageMargins left="0.7" right="0.7" top="0.75" bottom="0.75" header="0.3" footer="0.3"/>
  <pageSetup paperSize="9" orientation="portrait" r:id="rId1"/>
  <ignoredErrors>
    <ignoredError sqref="G5:G6 G7 G9 G22 G18:G20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030CB-BC75-473C-967F-36DD77905477}">
  <dimension ref="B2:J18"/>
  <sheetViews>
    <sheetView showGridLines="0" zoomScale="120" zoomScaleNormal="120" workbookViewId="0">
      <selection activeCell="J34" sqref="J34"/>
    </sheetView>
  </sheetViews>
  <sheetFormatPr defaultColWidth="8" defaultRowHeight="12.95" customHeight="1" x14ac:dyDescent="0.2"/>
  <cols>
    <col min="1" max="1" width="2.42578125" style="66" customWidth="1"/>
    <col min="2" max="2" width="20.7109375" style="66" customWidth="1"/>
    <col min="3" max="3" width="10.5703125" style="66" customWidth="1"/>
    <col min="4" max="4" width="12.5703125" style="66" customWidth="1"/>
    <col min="5" max="5" width="13.140625" style="66" customWidth="1"/>
    <col min="6" max="6" width="12.5703125" style="66" customWidth="1"/>
    <col min="7" max="16384" width="8" style="66"/>
  </cols>
  <sheetData>
    <row r="2" spans="2:10" ht="13.5" x14ac:dyDescent="0.25">
      <c r="B2" s="83" t="s">
        <v>135</v>
      </c>
    </row>
    <row r="4" spans="2:10" ht="12.75" x14ac:dyDescent="0.2">
      <c r="B4" s="224"/>
      <c r="C4" s="232" t="s">
        <v>8</v>
      </c>
      <c r="D4" s="232"/>
      <c r="E4" s="232" t="s">
        <v>11</v>
      </c>
      <c r="F4" s="232"/>
    </row>
    <row r="5" spans="2:10" ht="25.5" x14ac:dyDescent="0.2">
      <c r="B5" s="225"/>
      <c r="C5" s="5" t="s">
        <v>63</v>
      </c>
      <c r="D5" s="5" t="s">
        <v>64</v>
      </c>
      <c r="E5" s="5" t="s">
        <v>63</v>
      </c>
      <c r="F5" s="5" t="s">
        <v>168</v>
      </c>
    </row>
    <row r="6" spans="2:10" ht="14.25" customHeight="1" x14ac:dyDescent="0.2">
      <c r="B6" s="66" t="s">
        <v>13</v>
      </c>
      <c r="C6" s="8">
        <v>4.6483111648288835</v>
      </c>
      <c r="D6" s="8">
        <v>1991.6296475465797</v>
      </c>
      <c r="E6" s="8">
        <v>448.9635121447439</v>
      </c>
      <c r="F6" s="8">
        <v>1103688.0250918551</v>
      </c>
    </row>
    <row r="7" spans="2:10" ht="21" customHeight="1" x14ac:dyDescent="0.2">
      <c r="B7" s="42" t="s">
        <v>14</v>
      </c>
      <c r="C7" s="28">
        <v>69.480351672959173</v>
      </c>
      <c r="D7" s="28">
        <v>11891.209236041639</v>
      </c>
      <c r="E7" s="28">
        <v>103.72873760563269</v>
      </c>
      <c r="F7" s="28">
        <v>77665.618773282506</v>
      </c>
    </row>
    <row r="8" spans="2:10" ht="11.25" x14ac:dyDescent="0.2">
      <c r="B8" s="84" t="s">
        <v>65</v>
      </c>
      <c r="J8" s="72"/>
    </row>
    <row r="9" spans="2:10" ht="11.25" x14ac:dyDescent="0.2">
      <c r="B9" s="24" t="s">
        <v>5</v>
      </c>
    </row>
    <row r="10" spans="2:10" ht="11.25" x14ac:dyDescent="0.2">
      <c r="B10" s="24"/>
      <c r="C10" s="85"/>
      <c r="D10" s="8"/>
      <c r="E10" s="8"/>
      <c r="F10" s="8"/>
    </row>
    <row r="11" spans="2:10" ht="13.5" x14ac:dyDescent="0.25">
      <c r="B11" s="125" t="s">
        <v>155</v>
      </c>
      <c r="C11" s="8"/>
      <c r="D11" s="8"/>
      <c r="E11" s="8"/>
      <c r="F11" s="8"/>
      <c r="J11" s="125" t="s">
        <v>156</v>
      </c>
    </row>
    <row r="12" spans="2:10" ht="11.25" x14ac:dyDescent="0.2">
      <c r="B12" s="86"/>
      <c r="C12" s="8"/>
      <c r="D12" s="8"/>
      <c r="E12" s="8"/>
      <c r="F12" s="8"/>
    </row>
    <row r="13" spans="2:10" ht="11.25" x14ac:dyDescent="0.2">
      <c r="D13" s="72"/>
    </row>
    <row r="14" spans="2:10" ht="11.25" x14ac:dyDescent="0.2">
      <c r="B14" s="111"/>
      <c r="C14" s="111"/>
      <c r="D14" s="111"/>
      <c r="E14" s="111"/>
      <c r="F14" s="111"/>
      <c r="G14" s="111"/>
    </row>
    <row r="15" spans="2:10" ht="11.25" x14ac:dyDescent="0.2">
      <c r="B15" s="115"/>
      <c r="C15" s="76"/>
      <c r="D15" s="76"/>
      <c r="E15" s="76"/>
      <c r="F15" s="76"/>
      <c r="G15" s="111"/>
    </row>
    <row r="16" spans="2:10" ht="12.95" customHeight="1" x14ac:dyDescent="0.2">
      <c r="B16" s="115"/>
      <c r="C16" s="76"/>
      <c r="D16" s="76"/>
      <c r="E16" s="76"/>
      <c r="F16" s="76"/>
      <c r="G16" s="111"/>
    </row>
    <row r="17" spans="3:6" ht="12.95" customHeight="1" x14ac:dyDescent="0.2">
      <c r="C17" s="9"/>
      <c r="D17" s="9"/>
      <c r="E17" s="9"/>
      <c r="F17" s="9"/>
    </row>
    <row r="18" spans="3:6" ht="12.95" customHeight="1" x14ac:dyDescent="0.2">
      <c r="C18" s="9"/>
      <c r="D18" s="9"/>
      <c r="E18" s="9"/>
      <c r="F18" s="9"/>
    </row>
  </sheetData>
  <mergeCells count="2">
    <mergeCell ref="C4:D4"/>
    <mergeCell ref="E4:F4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882D6-CE8B-4F47-8CAE-872FE0BE9D7C}">
  <dimension ref="B2:K41"/>
  <sheetViews>
    <sheetView zoomScaleNormal="100" workbookViewId="0">
      <selection activeCell="Z34" sqref="Z33:Z34"/>
    </sheetView>
  </sheetViews>
  <sheetFormatPr defaultColWidth="8" defaultRowHeight="11.25" x14ac:dyDescent="0.25"/>
  <cols>
    <col min="1" max="1" width="3.140625" style="89" customWidth="1"/>
    <col min="2" max="2" width="11.5703125" style="89" customWidth="1"/>
    <col min="3" max="3" width="17.140625" style="89" customWidth="1"/>
    <col min="4" max="4" width="19.5703125" style="89" customWidth="1"/>
    <col min="5" max="5" width="18.42578125" style="89" customWidth="1"/>
    <col min="6" max="6" width="18.85546875" style="89" customWidth="1"/>
    <col min="7" max="7" width="7.85546875" style="89" customWidth="1"/>
    <col min="8" max="8" width="9.85546875" style="89" customWidth="1"/>
    <col min="9" max="9" width="12.5703125" style="89" bestFit="1" customWidth="1"/>
    <col min="10" max="10" width="10.28515625" style="89" customWidth="1"/>
    <col min="11" max="11" width="11.7109375" style="89" customWidth="1"/>
    <col min="12" max="16384" width="8" style="89"/>
  </cols>
  <sheetData>
    <row r="2" spans="2:7" ht="17.25" x14ac:dyDescent="0.25">
      <c r="B2" s="87" t="s">
        <v>136</v>
      </c>
      <c r="C2" s="88"/>
      <c r="D2" s="88"/>
      <c r="E2" s="88"/>
      <c r="F2" s="88"/>
      <c r="G2" s="88"/>
    </row>
    <row r="4" spans="2:7" ht="21" customHeight="1" x14ac:dyDescent="0.25">
      <c r="B4" s="233" t="s">
        <v>21</v>
      </c>
      <c r="C4" s="232" t="s">
        <v>158</v>
      </c>
      <c r="D4" s="232"/>
      <c r="E4" s="232"/>
      <c r="F4" s="98"/>
    </row>
    <row r="5" spans="2:7" ht="27.75" customHeight="1" x14ac:dyDescent="0.25">
      <c r="B5" s="234"/>
      <c r="C5" s="5" t="s">
        <v>66</v>
      </c>
      <c r="D5" s="5" t="s">
        <v>68</v>
      </c>
      <c r="E5" s="5" t="s">
        <v>67</v>
      </c>
      <c r="F5" s="5" t="s">
        <v>69</v>
      </c>
    </row>
    <row r="6" spans="2:7" ht="17.100000000000001" customHeight="1" x14ac:dyDescent="0.25">
      <c r="B6" s="92">
        <v>45292</v>
      </c>
      <c r="C6" s="91">
        <v>1170199</v>
      </c>
      <c r="D6" s="91">
        <v>289944876</v>
      </c>
      <c r="E6" s="91">
        <v>12844498</v>
      </c>
      <c r="F6" s="91">
        <v>1752683085</v>
      </c>
    </row>
    <row r="7" spans="2:7" ht="17.100000000000001" customHeight="1" x14ac:dyDescent="0.25">
      <c r="B7" s="90">
        <v>45323</v>
      </c>
      <c r="C7" s="91">
        <v>1082428</v>
      </c>
      <c r="D7" s="91">
        <v>425830004</v>
      </c>
      <c r="E7" s="91">
        <v>12472303</v>
      </c>
      <c r="F7" s="91">
        <v>2283849408</v>
      </c>
    </row>
    <row r="8" spans="2:7" ht="17.100000000000001" customHeight="1" x14ac:dyDescent="0.25">
      <c r="B8" s="90">
        <v>45352</v>
      </c>
      <c r="C8" s="91">
        <v>1050097</v>
      </c>
      <c r="D8" s="91">
        <v>295238350</v>
      </c>
      <c r="E8" s="91">
        <v>12935524</v>
      </c>
      <c r="F8" s="91">
        <v>1880810533</v>
      </c>
    </row>
    <row r="9" spans="2:7" ht="17.100000000000001" customHeight="1" x14ac:dyDescent="0.25">
      <c r="B9" s="90">
        <v>45383</v>
      </c>
      <c r="C9" s="91">
        <v>1081875</v>
      </c>
      <c r="D9" s="91">
        <v>312415014</v>
      </c>
      <c r="E9" s="91">
        <v>13360430</v>
      </c>
      <c r="F9" s="91">
        <v>1939144124</v>
      </c>
    </row>
    <row r="10" spans="2:7" ht="17.100000000000001" customHeight="1" x14ac:dyDescent="0.25">
      <c r="B10" s="90">
        <v>45413</v>
      </c>
      <c r="C10" s="91">
        <v>1046585</v>
      </c>
      <c r="D10" s="91">
        <v>381489387</v>
      </c>
      <c r="E10" s="91">
        <v>13783530</v>
      </c>
      <c r="F10" s="91">
        <v>2315200226</v>
      </c>
    </row>
    <row r="11" spans="2:7" ht="17.100000000000001" customHeight="1" x14ac:dyDescent="0.25">
      <c r="B11" s="90">
        <v>45444</v>
      </c>
      <c r="C11" s="91">
        <v>973297</v>
      </c>
      <c r="D11" s="91">
        <v>305927985</v>
      </c>
      <c r="E11" s="91">
        <v>13414346</v>
      </c>
      <c r="F11" s="91">
        <v>2097555528</v>
      </c>
    </row>
    <row r="12" spans="2:7" ht="17.100000000000001" customHeight="1" x14ac:dyDescent="0.25">
      <c r="B12" s="90">
        <v>45474</v>
      </c>
      <c r="C12" s="91">
        <v>1011024</v>
      </c>
      <c r="D12" s="91">
        <v>320169395</v>
      </c>
      <c r="E12" s="91">
        <v>13937131</v>
      </c>
      <c r="F12" s="91">
        <v>2215462437</v>
      </c>
    </row>
    <row r="13" spans="2:7" ht="17.100000000000001" customHeight="1" x14ac:dyDescent="0.25">
      <c r="B13" s="90">
        <v>45505</v>
      </c>
      <c r="C13" s="91">
        <v>877632</v>
      </c>
      <c r="D13" s="91">
        <v>225882166</v>
      </c>
      <c r="E13" s="91">
        <v>12722335</v>
      </c>
      <c r="F13" s="91">
        <v>1831292949</v>
      </c>
    </row>
    <row r="14" spans="2:7" ht="17.100000000000001" customHeight="1" x14ac:dyDescent="0.25">
      <c r="B14" s="90">
        <v>45536</v>
      </c>
      <c r="C14" s="91">
        <v>966275</v>
      </c>
      <c r="D14" s="91">
        <v>335059134</v>
      </c>
      <c r="E14" s="91">
        <v>13902413</v>
      </c>
      <c r="F14" s="91">
        <v>2344414697</v>
      </c>
    </row>
    <row r="15" spans="2:7" ht="17.100000000000001" customHeight="1" x14ac:dyDescent="0.25">
      <c r="B15" s="90">
        <v>45566</v>
      </c>
      <c r="C15" s="91">
        <v>953837</v>
      </c>
      <c r="D15" s="91">
        <v>343705844</v>
      </c>
      <c r="E15" s="91">
        <v>14310795</v>
      </c>
      <c r="F15" s="91">
        <v>2228614128</v>
      </c>
    </row>
    <row r="16" spans="2:7" ht="17.100000000000001" customHeight="1" x14ac:dyDescent="0.25">
      <c r="B16" s="90">
        <v>45597</v>
      </c>
      <c r="C16" s="91">
        <v>899866</v>
      </c>
      <c r="D16" s="91">
        <v>346655389</v>
      </c>
      <c r="E16" s="91">
        <v>13840879</v>
      </c>
      <c r="F16" s="91">
        <v>2305625811</v>
      </c>
    </row>
    <row r="17" spans="2:11" ht="17.100000000000001" customHeight="1" x14ac:dyDescent="0.25">
      <c r="B17" s="90">
        <v>45627</v>
      </c>
      <c r="C17" s="99">
        <v>957916</v>
      </c>
      <c r="D17" s="99">
        <v>352377569</v>
      </c>
      <c r="E17" s="99">
        <v>14496123</v>
      </c>
      <c r="F17" s="91">
        <v>2446156623</v>
      </c>
      <c r="H17" s="91"/>
      <c r="I17" s="91"/>
      <c r="J17" s="91"/>
      <c r="K17" s="91"/>
    </row>
    <row r="18" spans="2:11" ht="17.100000000000001" customHeight="1" x14ac:dyDescent="0.25">
      <c r="B18" s="92">
        <v>45658</v>
      </c>
      <c r="C18" s="99">
        <v>881933</v>
      </c>
      <c r="D18" s="99">
        <v>288648995</v>
      </c>
      <c r="E18" s="99">
        <v>14166492</v>
      </c>
      <c r="F18" s="91">
        <v>2162381555</v>
      </c>
    </row>
    <row r="19" spans="2:11" ht="17.100000000000001" customHeight="1" x14ac:dyDescent="0.25">
      <c r="B19" s="90">
        <v>45689</v>
      </c>
      <c r="C19" s="99">
        <v>874178</v>
      </c>
      <c r="D19" s="99">
        <v>310791029</v>
      </c>
      <c r="E19" s="99">
        <v>14028367</v>
      </c>
      <c r="F19" s="91">
        <v>2371817517</v>
      </c>
    </row>
    <row r="20" spans="2:11" ht="17.100000000000001" customHeight="1" x14ac:dyDescent="0.25">
      <c r="B20" s="90">
        <v>45717</v>
      </c>
      <c r="C20" s="99">
        <v>704448</v>
      </c>
      <c r="D20" s="99">
        <v>339332909</v>
      </c>
      <c r="E20" s="99">
        <v>12182204</v>
      </c>
      <c r="F20" s="91">
        <v>2269945112</v>
      </c>
    </row>
    <row r="21" spans="2:11" ht="17.100000000000001" customHeight="1" x14ac:dyDescent="0.25">
      <c r="B21" s="90">
        <v>45748</v>
      </c>
      <c r="C21" s="99">
        <v>851551</v>
      </c>
      <c r="D21" s="99">
        <v>327776819</v>
      </c>
      <c r="E21" s="99">
        <v>14536728</v>
      </c>
      <c r="F21" s="91">
        <v>2378088574</v>
      </c>
    </row>
    <row r="22" spans="2:11" ht="17.100000000000001" customHeight="1" x14ac:dyDescent="0.25">
      <c r="B22" s="90">
        <v>45778</v>
      </c>
      <c r="C22" s="99">
        <v>815078</v>
      </c>
      <c r="D22" s="99">
        <v>333758116</v>
      </c>
      <c r="E22" s="99">
        <v>15018852</v>
      </c>
      <c r="F22" s="91">
        <v>2522919371</v>
      </c>
    </row>
    <row r="23" spans="2:11" ht="17.100000000000001" customHeight="1" x14ac:dyDescent="0.25">
      <c r="B23" s="90">
        <v>45809</v>
      </c>
      <c r="C23" s="99">
        <v>779429</v>
      </c>
      <c r="D23" s="99">
        <v>376688486</v>
      </c>
      <c r="E23" s="99">
        <v>15400947</v>
      </c>
      <c r="F23" s="91">
        <v>2786339511</v>
      </c>
    </row>
    <row r="24" spans="2:11" ht="17.100000000000001" customHeight="1" x14ac:dyDescent="0.25">
      <c r="B24" s="90">
        <v>45839</v>
      </c>
      <c r="C24" s="99">
        <v>756062</v>
      </c>
      <c r="D24" s="99">
        <v>337826752</v>
      </c>
      <c r="E24" s="99">
        <v>15408178</v>
      </c>
      <c r="F24" s="91">
        <v>2629927094</v>
      </c>
    </row>
    <row r="25" spans="2:11" ht="17.100000000000001" customHeight="1" x14ac:dyDescent="0.25">
      <c r="B25" s="90">
        <v>45870</v>
      </c>
      <c r="C25" s="99">
        <v>662677</v>
      </c>
      <c r="D25" s="99">
        <v>215098885</v>
      </c>
      <c r="E25" s="99">
        <v>14075818</v>
      </c>
      <c r="F25" s="91">
        <v>2173906875</v>
      </c>
    </row>
    <row r="26" spans="2:11" ht="17.100000000000001" customHeight="1" x14ac:dyDescent="0.25">
      <c r="B26" s="90">
        <v>45901</v>
      </c>
      <c r="C26" s="99">
        <v>807884</v>
      </c>
      <c r="D26" s="99">
        <v>369890769</v>
      </c>
      <c r="E26" s="99">
        <v>17167095</v>
      </c>
      <c r="F26" s="91">
        <v>2888575092</v>
      </c>
    </row>
    <row r="27" spans="2:11" ht="17.100000000000001" customHeight="1" x14ac:dyDescent="0.25">
      <c r="B27" s="90">
        <v>45931</v>
      </c>
      <c r="C27" s="99">
        <v>739060</v>
      </c>
      <c r="D27" s="99">
        <v>323251900</v>
      </c>
      <c r="E27" s="99">
        <v>15879065</v>
      </c>
      <c r="F27" s="91">
        <v>2689642331</v>
      </c>
    </row>
    <row r="28" spans="2:11" ht="17.100000000000001" customHeight="1" x14ac:dyDescent="0.25">
      <c r="B28" s="90">
        <v>45962</v>
      </c>
      <c r="C28" s="99">
        <v>711653</v>
      </c>
      <c r="D28" s="99">
        <v>350577490</v>
      </c>
      <c r="E28" s="99">
        <v>15268999</v>
      </c>
      <c r="F28" s="91">
        <v>2721931644</v>
      </c>
    </row>
    <row r="29" spans="2:11" ht="17.100000000000001" customHeight="1" x14ac:dyDescent="0.25">
      <c r="B29" s="97">
        <v>45992</v>
      </c>
      <c r="C29" s="100">
        <v>784588</v>
      </c>
      <c r="D29" s="100">
        <v>440431639</v>
      </c>
      <c r="E29" s="100">
        <v>16332780</v>
      </c>
      <c r="F29" s="100">
        <v>3119138262</v>
      </c>
      <c r="H29" s="91"/>
      <c r="I29" s="91"/>
      <c r="J29" s="91"/>
      <c r="K29" s="91"/>
    </row>
    <row r="30" spans="2:11" ht="15" customHeight="1" x14ac:dyDescent="0.25">
      <c r="B30" s="89" t="s">
        <v>165</v>
      </c>
      <c r="C30" s="93"/>
      <c r="D30" s="93"/>
      <c r="E30" s="93"/>
    </row>
    <row r="31" spans="2:11" x14ac:dyDescent="0.25">
      <c r="B31" s="89" t="s">
        <v>5</v>
      </c>
      <c r="H31" s="91"/>
      <c r="I31" s="91"/>
      <c r="J31" s="91"/>
      <c r="K31" s="91"/>
    </row>
    <row r="32" spans="2:11" x14ac:dyDescent="0.25">
      <c r="H32" s="91"/>
      <c r="I32" s="91"/>
      <c r="J32" s="91"/>
      <c r="K32" s="91"/>
    </row>
    <row r="33" spans="3:11" ht="17.25" x14ac:dyDescent="0.25">
      <c r="C33" s="87"/>
      <c r="D33" s="87"/>
      <c r="E33" s="88"/>
      <c r="F33" s="88"/>
      <c r="G33" s="88"/>
      <c r="H33" s="120"/>
      <c r="I33" s="120"/>
      <c r="J33" s="120"/>
      <c r="K33" s="120"/>
    </row>
    <row r="35" spans="3:11" ht="15" x14ac:dyDescent="0.25">
      <c r="H35" s="120"/>
      <c r="I35" s="120"/>
      <c r="J35" s="120"/>
      <c r="K35" s="120"/>
    </row>
    <row r="36" spans="3:11" x14ac:dyDescent="0.25">
      <c r="E36" s="91"/>
      <c r="F36" s="91"/>
    </row>
    <row r="37" spans="3:11" ht="17.25" x14ac:dyDescent="0.25">
      <c r="E37" s="94"/>
      <c r="F37" s="93"/>
      <c r="G37" s="93"/>
      <c r="H37" s="93"/>
      <c r="I37" s="93"/>
    </row>
    <row r="38" spans="3:11" ht="15" x14ac:dyDescent="0.25">
      <c r="E38" s="95"/>
      <c r="F38" s="95"/>
      <c r="J38" s="120"/>
      <c r="K38" s="120"/>
    </row>
    <row r="41" spans="3:11" ht="17.25" x14ac:dyDescent="0.25">
      <c r="H41" s="96"/>
      <c r="I41" s="96"/>
    </row>
  </sheetData>
  <mergeCells count="2">
    <mergeCell ref="B4:B5"/>
    <mergeCell ref="C4:E4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721F7-7C60-4C6D-B497-00D6504DD2C0}">
  <dimension ref="B2:K41"/>
  <sheetViews>
    <sheetView workbookViewId="0">
      <selection activeCell="O24" sqref="O24"/>
    </sheetView>
  </sheetViews>
  <sheetFormatPr defaultColWidth="8" defaultRowHeight="11.25" x14ac:dyDescent="0.25"/>
  <cols>
    <col min="1" max="1" width="3.140625" style="89" customWidth="1"/>
    <col min="2" max="2" width="14" style="89" customWidth="1"/>
    <col min="3" max="3" width="20.42578125" style="89" customWidth="1"/>
    <col min="4" max="4" width="19.5703125" style="89" customWidth="1"/>
    <col min="5" max="5" width="18.42578125" style="89" customWidth="1"/>
    <col min="6" max="6" width="18.85546875" style="89" customWidth="1"/>
    <col min="7" max="7" width="7.85546875" style="89" customWidth="1"/>
    <col min="8" max="8" width="9.85546875" style="89" customWidth="1"/>
    <col min="9" max="9" width="12.5703125" style="89" bestFit="1" customWidth="1"/>
    <col min="10" max="10" width="10.28515625" style="89" customWidth="1"/>
    <col min="11" max="11" width="11.7109375" style="89" customWidth="1"/>
    <col min="12" max="16384" width="8" style="89"/>
  </cols>
  <sheetData>
    <row r="2" spans="2:7" ht="17.25" x14ac:dyDescent="0.25">
      <c r="B2" s="87" t="s">
        <v>137</v>
      </c>
      <c r="C2" s="88"/>
      <c r="D2" s="88"/>
      <c r="E2" s="88"/>
      <c r="F2" s="88"/>
      <c r="G2" s="88"/>
    </row>
    <row r="4" spans="2:7" ht="21" customHeight="1" x14ac:dyDescent="0.25">
      <c r="B4" s="233" t="s">
        <v>21</v>
      </c>
      <c r="C4" s="232" t="s">
        <v>157</v>
      </c>
      <c r="D4" s="232"/>
      <c r="E4" s="232"/>
      <c r="F4" s="98"/>
    </row>
    <row r="5" spans="2:7" ht="27.75" customHeight="1" x14ac:dyDescent="0.25">
      <c r="B5" s="234"/>
      <c r="C5" s="5" t="s">
        <v>66</v>
      </c>
      <c r="D5" s="5" t="s">
        <v>68</v>
      </c>
      <c r="E5" s="5" t="s">
        <v>67</v>
      </c>
      <c r="F5" s="5" t="s">
        <v>69</v>
      </c>
    </row>
    <row r="6" spans="2:7" ht="17.100000000000001" customHeight="1" x14ac:dyDescent="0.25">
      <c r="B6" s="92">
        <v>45292</v>
      </c>
      <c r="C6" s="91">
        <v>8544260</v>
      </c>
      <c r="D6" s="91">
        <v>17809831209</v>
      </c>
      <c r="E6" s="91">
        <v>1633465</v>
      </c>
      <c r="F6" s="91">
        <v>977015058</v>
      </c>
    </row>
    <row r="7" spans="2:7" ht="17.100000000000001" customHeight="1" x14ac:dyDescent="0.25">
      <c r="B7" s="90">
        <v>45323</v>
      </c>
      <c r="C7" s="91">
        <v>8512934</v>
      </c>
      <c r="D7" s="91">
        <v>16309941401</v>
      </c>
      <c r="E7" s="91">
        <v>1660006</v>
      </c>
      <c r="F7" s="91">
        <v>1050290149</v>
      </c>
    </row>
    <row r="8" spans="2:7" ht="17.100000000000001" customHeight="1" x14ac:dyDescent="0.25">
      <c r="B8" s="90">
        <v>45352</v>
      </c>
      <c r="C8" s="91">
        <v>9161830</v>
      </c>
      <c r="D8" s="91">
        <v>17650018895</v>
      </c>
      <c r="E8" s="91">
        <v>1727171</v>
      </c>
      <c r="F8" s="91">
        <v>1061487679</v>
      </c>
    </row>
    <row r="9" spans="2:7" ht="17.100000000000001" customHeight="1" x14ac:dyDescent="0.25">
      <c r="B9" s="90">
        <v>45383</v>
      </c>
      <c r="C9" s="91">
        <v>9351537</v>
      </c>
      <c r="D9" s="91">
        <v>20223982844</v>
      </c>
      <c r="E9" s="91">
        <v>1853196</v>
      </c>
      <c r="F9" s="91">
        <v>1224175569</v>
      </c>
    </row>
    <row r="10" spans="2:7" ht="17.100000000000001" customHeight="1" x14ac:dyDescent="0.25">
      <c r="B10" s="90">
        <v>45413</v>
      </c>
      <c r="C10" s="91">
        <v>9844859</v>
      </c>
      <c r="D10" s="91">
        <v>20702756122</v>
      </c>
      <c r="E10" s="91">
        <v>1929982</v>
      </c>
      <c r="F10" s="91">
        <v>1281646411</v>
      </c>
    </row>
    <row r="11" spans="2:7" ht="17.100000000000001" customHeight="1" x14ac:dyDescent="0.25">
      <c r="B11" s="90">
        <v>45444</v>
      </c>
      <c r="C11" s="91">
        <v>9581316</v>
      </c>
      <c r="D11" s="91">
        <v>20285818074</v>
      </c>
      <c r="E11" s="91">
        <v>1894128</v>
      </c>
      <c r="F11" s="91">
        <v>1236028822</v>
      </c>
    </row>
    <row r="12" spans="2:7" ht="17.100000000000001" customHeight="1" x14ac:dyDescent="0.25">
      <c r="B12" s="90">
        <v>45474</v>
      </c>
      <c r="C12" s="91">
        <v>10582272</v>
      </c>
      <c r="D12" s="91">
        <v>27776548865</v>
      </c>
      <c r="E12" s="91">
        <v>2134535</v>
      </c>
      <c r="F12" s="91">
        <v>1519049685</v>
      </c>
    </row>
    <row r="13" spans="2:7" ht="17.100000000000001" customHeight="1" x14ac:dyDescent="0.25">
      <c r="B13" s="90">
        <v>45505</v>
      </c>
      <c r="C13" s="91">
        <v>9352955</v>
      </c>
      <c r="D13" s="91">
        <v>20727268233</v>
      </c>
      <c r="E13" s="91">
        <v>1895562</v>
      </c>
      <c r="F13" s="91">
        <v>1336711055</v>
      </c>
    </row>
    <row r="14" spans="2:7" ht="17.100000000000001" customHeight="1" x14ac:dyDescent="0.25">
      <c r="B14" s="90">
        <v>45536</v>
      </c>
      <c r="C14" s="91">
        <v>9541737</v>
      </c>
      <c r="D14" s="91">
        <v>21372569321</v>
      </c>
      <c r="E14" s="91">
        <v>2028453</v>
      </c>
      <c r="F14" s="91">
        <v>1415464447</v>
      </c>
    </row>
    <row r="15" spans="2:7" ht="17.100000000000001" customHeight="1" x14ac:dyDescent="0.25">
      <c r="B15" s="90">
        <v>45566</v>
      </c>
      <c r="C15" s="91">
        <v>9803875</v>
      </c>
      <c r="D15" s="91">
        <v>22240512032</v>
      </c>
      <c r="E15" s="91">
        <v>2095759</v>
      </c>
      <c r="F15" s="91">
        <v>1521284797</v>
      </c>
    </row>
    <row r="16" spans="2:7" ht="17.100000000000001" customHeight="1" x14ac:dyDescent="0.25">
      <c r="B16" s="90">
        <v>45597</v>
      </c>
      <c r="C16" s="91">
        <v>8952120</v>
      </c>
      <c r="D16" s="91">
        <v>20934203065</v>
      </c>
      <c r="E16" s="91">
        <v>1924229</v>
      </c>
      <c r="F16" s="91">
        <v>1303387876</v>
      </c>
    </row>
    <row r="17" spans="2:11" ht="17.100000000000001" customHeight="1" x14ac:dyDescent="0.25">
      <c r="B17" s="90">
        <v>45627</v>
      </c>
      <c r="C17" s="99">
        <v>10713866</v>
      </c>
      <c r="D17" s="99">
        <v>26269828065</v>
      </c>
      <c r="E17" s="99">
        <v>2139789</v>
      </c>
      <c r="F17" s="91">
        <v>1599897201</v>
      </c>
      <c r="H17" s="91"/>
      <c r="I17" s="91"/>
      <c r="J17" s="91"/>
      <c r="K17" s="91"/>
    </row>
    <row r="18" spans="2:11" ht="17.100000000000001" customHeight="1" x14ac:dyDescent="0.25">
      <c r="B18" s="92">
        <v>45658</v>
      </c>
      <c r="C18" s="99">
        <v>8519405</v>
      </c>
      <c r="D18" s="99">
        <v>21372752227</v>
      </c>
      <c r="E18" s="99">
        <v>1879513</v>
      </c>
      <c r="F18" s="91">
        <v>1304993139</v>
      </c>
    </row>
    <row r="19" spans="2:11" ht="17.100000000000001" customHeight="1" x14ac:dyDescent="0.25">
      <c r="B19" s="90">
        <v>45689</v>
      </c>
      <c r="C19" s="99">
        <v>8380846</v>
      </c>
      <c r="D19" s="99">
        <v>19288812047</v>
      </c>
      <c r="E19" s="99">
        <v>1905185</v>
      </c>
      <c r="F19" s="91">
        <v>1326916067</v>
      </c>
    </row>
    <row r="20" spans="2:11" ht="17.100000000000001" customHeight="1" x14ac:dyDescent="0.25">
      <c r="B20" s="90">
        <v>45717</v>
      </c>
      <c r="C20" s="99">
        <v>9032053</v>
      </c>
      <c r="D20" s="99">
        <v>24323268823</v>
      </c>
      <c r="E20" s="99">
        <v>2064437</v>
      </c>
      <c r="F20" s="91">
        <v>1434496726</v>
      </c>
    </row>
    <row r="21" spans="2:11" ht="17.100000000000001" customHeight="1" x14ac:dyDescent="0.25">
      <c r="B21" s="90">
        <v>45748</v>
      </c>
      <c r="C21" s="99">
        <v>9573588</v>
      </c>
      <c r="D21" s="99">
        <v>22191246179</v>
      </c>
      <c r="E21" s="99">
        <v>2096965</v>
      </c>
      <c r="F21" s="91">
        <v>1522778466</v>
      </c>
    </row>
    <row r="22" spans="2:11" ht="17.100000000000001" customHeight="1" x14ac:dyDescent="0.25">
      <c r="B22" s="90">
        <v>45778</v>
      </c>
      <c r="C22" s="99">
        <v>9292272</v>
      </c>
      <c r="D22" s="99">
        <v>20982522887</v>
      </c>
      <c r="E22" s="99">
        <v>2128441</v>
      </c>
      <c r="F22" s="91">
        <v>1547912562</v>
      </c>
    </row>
    <row r="23" spans="2:11" ht="17.100000000000001" customHeight="1" x14ac:dyDescent="0.25">
      <c r="B23" s="90">
        <v>45809</v>
      </c>
      <c r="C23" s="99">
        <v>10059921</v>
      </c>
      <c r="D23" s="99">
        <v>25542795131</v>
      </c>
      <c r="E23" s="99">
        <v>2274185</v>
      </c>
      <c r="F23" s="91">
        <v>1714286288</v>
      </c>
    </row>
    <row r="24" spans="2:11" ht="17.100000000000001" customHeight="1" x14ac:dyDescent="0.25">
      <c r="B24" s="90">
        <v>45839</v>
      </c>
      <c r="C24" s="99">
        <v>10339441</v>
      </c>
      <c r="D24" s="99">
        <v>27193492785</v>
      </c>
      <c r="E24" s="99">
        <v>2427372</v>
      </c>
      <c r="F24" s="91">
        <v>1912862934</v>
      </c>
    </row>
    <row r="25" spans="2:11" ht="17.100000000000001" customHeight="1" x14ac:dyDescent="0.25">
      <c r="B25" s="90">
        <v>45870</v>
      </c>
      <c r="C25" s="99">
        <v>8978621</v>
      </c>
      <c r="D25" s="99">
        <v>21305343934</v>
      </c>
      <c r="E25" s="99">
        <v>2108084</v>
      </c>
      <c r="F25" s="91">
        <v>1635456205</v>
      </c>
    </row>
    <row r="26" spans="2:11" ht="17.100000000000001" customHeight="1" x14ac:dyDescent="0.25">
      <c r="B26" s="90">
        <v>45901</v>
      </c>
      <c r="C26" s="99">
        <v>9718239</v>
      </c>
      <c r="D26" s="99">
        <v>24615079481</v>
      </c>
      <c r="E26" s="99">
        <v>2382748</v>
      </c>
      <c r="F26" s="91">
        <v>1821369281</v>
      </c>
    </row>
    <row r="27" spans="2:11" ht="17.100000000000001" customHeight="1" x14ac:dyDescent="0.25">
      <c r="B27" s="90">
        <v>45931</v>
      </c>
      <c r="C27" s="99">
        <v>9627761</v>
      </c>
      <c r="D27" s="99">
        <v>22918197767</v>
      </c>
      <c r="E27" s="99">
        <v>2382437</v>
      </c>
      <c r="F27" s="91">
        <v>1824700016</v>
      </c>
    </row>
    <row r="28" spans="2:11" ht="17.100000000000001" customHeight="1" x14ac:dyDescent="0.25">
      <c r="B28" s="90">
        <v>45962</v>
      </c>
      <c r="C28" s="99">
        <v>8684051</v>
      </c>
      <c r="D28" s="99">
        <v>20814705961</v>
      </c>
      <c r="E28" s="99">
        <v>2158853</v>
      </c>
      <c r="F28" s="91">
        <v>1606569388</v>
      </c>
    </row>
    <row r="29" spans="2:11" ht="17.100000000000001" customHeight="1" x14ac:dyDescent="0.25">
      <c r="B29" s="97">
        <v>45992</v>
      </c>
      <c r="C29" s="100">
        <v>10822611</v>
      </c>
      <c r="D29" s="100">
        <v>27310761535</v>
      </c>
      <c r="E29" s="100">
        <v>2533278</v>
      </c>
      <c r="F29" s="100">
        <v>2070532153</v>
      </c>
      <c r="H29" s="91"/>
      <c r="I29" s="91"/>
      <c r="J29" s="91"/>
      <c r="K29" s="91"/>
    </row>
    <row r="30" spans="2:11" ht="15" customHeight="1" x14ac:dyDescent="0.25">
      <c r="B30" s="89" t="s">
        <v>166</v>
      </c>
      <c r="C30" s="93"/>
      <c r="D30" s="93"/>
      <c r="E30" s="93"/>
    </row>
    <row r="31" spans="2:11" x14ac:dyDescent="0.25">
      <c r="B31" s="89" t="s">
        <v>5</v>
      </c>
    </row>
    <row r="32" spans="2:11" x14ac:dyDescent="0.25">
      <c r="H32" s="91"/>
      <c r="I32" s="91"/>
      <c r="J32" s="91"/>
      <c r="K32" s="91"/>
    </row>
    <row r="33" spans="3:11" ht="17.25" x14ac:dyDescent="0.25">
      <c r="C33" s="87"/>
      <c r="D33" s="87"/>
      <c r="E33" s="88"/>
      <c r="F33" s="88"/>
      <c r="G33" s="88"/>
      <c r="H33" s="88"/>
    </row>
    <row r="34" spans="3:11" x14ac:dyDescent="0.25">
      <c r="H34" s="121"/>
      <c r="I34" s="121"/>
      <c r="J34" s="121"/>
      <c r="K34" s="121"/>
    </row>
    <row r="36" spans="3:11" x14ac:dyDescent="0.25">
      <c r="E36" s="91"/>
      <c r="F36" s="91"/>
    </row>
    <row r="37" spans="3:11" ht="17.25" x14ac:dyDescent="0.25">
      <c r="E37" s="94"/>
      <c r="F37" s="93"/>
      <c r="G37" s="93"/>
      <c r="H37" s="93"/>
      <c r="I37" s="93"/>
      <c r="J37" s="121"/>
      <c r="K37" s="121"/>
    </row>
    <row r="38" spans="3:11" x14ac:dyDescent="0.25">
      <c r="E38" s="95"/>
      <c r="F38" s="95"/>
    </row>
    <row r="41" spans="3:11" ht="17.25" x14ac:dyDescent="0.25">
      <c r="H41" s="96"/>
      <c r="I41" s="96"/>
    </row>
  </sheetData>
  <mergeCells count="2">
    <mergeCell ref="B4:B5"/>
    <mergeCell ref="C4:E4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FF935-7A24-4078-8588-FCEA6F7B3D09}">
  <dimension ref="B2:R47"/>
  <sheetViews>
    <sheetView showGridLines="0" zoomScale="120" zoomScaleNormal="120" workbookViewId="0">
      <selection activeCell="H36" sqref="H36"/>
    </sheetView>
  </sheetViews>
  <sheetFormatPr defaultColWidth="8" defaultRowHeight="12.95" customHeight="1" x14ac:dyDescent="0.2"/>
  <cols>
    <col min="1" max="1" width="2.42578125" style="3" customWidth="1"/>
    <col min="2" max="2" width="18.42578125" style="3" customWidth="1"/>
    <col min="3" max="3" width="13.140625" style="3" customWidth="1"/>
    <col min="4" max="4" width="17.42578125" style="3" customWidth="1"/>
    <col min="5" max="5" width="14.85546875" style="3" customWidth="1"/>
    <col min="6" max="6" width="18.42578125" style="3" customWidth="1"/>
    <col min="7" max="7" width="15.7109375" style="3" customWidth="1"/>
    <col min="8" max="8" width="16.5703125" style="3" customWidth="1"/>
    <col min="9" max="9" width="9.5703125" style="3" customWidth="1"/>
    <col min="10" max="10" width="11.7109375" style="3" customWidth="1"/>
    <col min="11" max="11" width="12.85546875" style="3" bestFit="1" customWidth="1"/>
    <col min="12" max="16384" width="8" style="3"/>
  </cols>
  <sheetData>
    <row r="2" spans="2:18" ht="17.25" x14ac:dyDescent="0.3">
      <c r="B2" s="41" t="s">
        <v>138</v>
      </c>
    </row>
    <row r="3" spans="2:18" ht="12.95" customHeight="1" x14ac:dyDescent="0.2">
      <c r="B3" s="42"/>
    </row>
    <row r="4" spans="2:18" ht="12.75" x14ac:dyDescent="0.2">
      <c r="B4" s="233" t="s">
        <v>21</v>
      </c>
      <c r="C4" s="232" t="s">
        <v>8</v>
      </c>
      <c r="D4" s="232"/>
      <c r="E4" s="236" t="s">
        <v>11</v>
      </c>
      <c r="F4" s="236"/>
      <c r="G4" s="232" t="s">
        <v>7</v>
      </c>
      <c r="H4" s="232"/>
      <c r="J4" s="3" t="s">
        <v>22</v>
      </c>
    </row>
    <row r="5" spans="2:18" ht="25.5" x14ac:dyDescent="0.2">
      <c r="B5" s="234"/>
      <c r="C5" s="5" t="s">
        <v>23</v>
      </c>
      <c r="D5" s="5" t="s">
        <v>24</v>
      </c>
      <c r="E5" s="31" t="s">
        <v>23</v>
      </c>
      <c r="F5" s="31" t="s">
        <v>24</v>
      </c>
      <c r="G5" s="5" t="s">
        <v>25</v>
      </c>
      <c r="H5" s="5" t="s">
        <v>26</v>
      </c>
    </row>
    <row r="6" spans="2:18" ht="14.25" x14ac:dyDescent="0.2">
      <c r="B6" s="24" t="s">
        <v>27</v>
      </c>
      <c r="C6" s="8">
        <v>2271778</v>
      </c>
      <c r="D6" s="8">
        <v>235416055</v>
      </c>
      <c r="E6" s="32">
        <v>82504</v>
      </c>
      <c r="F6" s="32">
        <v>773952608</v>
      </c>
      <c r="G6" s="8">
        <f>C6+E6</f>
        <v>2354282</v>
      </c>
      <c r="H6" s="8">
        <f>D6+F6</f>
        <v>1009368663</v>
      </c>
      <c r="I6" s="9"/>
      <c r="J6" s="237"/>
      <c r="K6" s="237"/>
      <c r="L6" s="237"/>
      <c r="M6" s="237"/>
      <c r="N6" s="237"/>
    </row>
    <row r="7" spans="2:18" ht="14.25" x14ac:dyDescent="0.2">
      <c r="B7" s="24" t="s">
        <v>28</v>
      </c>
      <c r="C7" s="8">
        <v>2268699</v>
      </c>
      <c r="D7" s="8">
        <v>234314474</v>
      </c>
      <c r="E7" s="32">
        <v>71924</v>
      </c>
      <c r="F7" s="32">
        <v>739075144</v>
      </c>
      <c r="G7" s="8">
        <f t="shared" ref="G7:G17" si="0">C7+E7</f>
        <v>2340623</v>
      </c>
      <c r="H7" s="8">
        <f t="shared" ref="H7:H17" si="1">D7+F7</f>
        <v>973389618</v>
      </c>
      <c r="J7" s="238"/>
      <c r="K7" s="238"/>
      <c r="L7" s="238"/>
      <c r="M7" s="238"/>
      <c r="N7" s="238"/>
      <c r="O7" s="238"/>
      <c r="P7" s="238"/>
      <c r="Q7" s="238"/>
    </row>
    <row r="8" spans="2:18" ht="14.25" x14ac:dyDescent="0.2">
      <c r="B8" s="24" t="s">
        <v>29</v>
      </c>
      <c r="C8" s="8">
        <v>2296365</v>
      </c>
      <c r="D8" s="8">
        <v>244140206</v>
      </c>
      <c r="E8" s="32">
        <v>74969</v>
      </c>
      <c r="F8" s="32">
        <v>793390518</v>
      </c>
      <c r="G8" s="8">
        <f t="shared" si="0"/>
        <v>2371334</v>
      </c>
      <c r="H8" s="8">
        <f t="shared" si="1"/>
        <v>1037530724</v>
      </c>
      <c r="J8" s="235"/>
      <c r="K8" s="235"/>
      <c r="L8" s="235"/>
      <c r="M8" s="235"/>
      <c r="N8" s="235"/>
      <c r="O8" s="235"/>
      <c r="P8" s="235"/>
      <c r="Q8" s="235"/>
      <c r="R8" s="235"/>
    </row>
    <row r="9" spans="2:18" ht="11.25" x14ac:dyDescent="0.2">
      <c r="B9" s="24" t="s">
        <v>30</v>
      </c>
      <c r="C9" s="8">
        <v>2315494</v>
      </c>
      <c r="D9" s="8">
        <v>243620717</v>
      </c>
      <c r="E9" s="32">
        <v>85463</v>
      </c>
      <c r="F9" s="32">
        <v>863696397</v>
      </c>
      <c r="G9" s="8">
        <f>C9+E9</f>
        <v>2400957</v>
      </c>
      <c r="H9" s="8">
        <f>D9+F9</f>
        <v>1107317114</v>
      </c>
    </row>
    <row r="10" spans="2:18" ht="11.25" x14ac:dyDescent="0.2">
      <c r="B10" s="24" t="s">
        <v>31</v>
      </c>
      <c r="C10" s="8">
        <v>2331516</v>
      </c>
      <c r="D10" s="8">
        <v>248275298</v>
      </c>
      <c r="E10" s="32">
        <v>74870</v>
      </c>
      <c r="F10" s="32">
        <v>690124837</v>
      </c>
      <c r="G10" s="8">
        <f t="shared" si="0"/>
        <v>2406386</v>
      </c>
      <c r="H10" s="8">
        <f t="shared" si="1"/>
        <v>938400135</v>
      </c>
    </row>
    <row r="11" spans="2:18" ht="11.25" x14ac:dyDescent="0.2">
      <c r="B11" s="24" t="s">
        <v>32</v>
      </c>
      <c r="C11" s="8">
        <v>2355000</v>
      </c>
      <c r="D11" s="8">
        <v>255726742</v>
      </c>
      <c r="E11" s="32">
        <v>78988</v>
      </c>
      <c r="F11" s="32">
        <v>906628423</v>
      </c>
      <c r="G11" s="8">
        <f t="shared" si="0"/>
        <v>2433988</v>
      </c>
      <c r="H11" s="8">
        <f t="shared" si="1"/>
        <v>1162355165</v>
      </c>
    </row>
    <row r="12" spans="2:18" ht="11.25" x14ac:dyDescent="0.2">
      <c r="B12" s="24" t="s">
        <v>33</v>
      </c>
      <c r="C12" s="8">
        <v>2360120</v>
      </c>
      <c r="D12" s="8">
        <v>264151764</v>
      </c>
      <c r="E12" s="32">
        <v>90044</v>
      </c>
      <c r="F12" s="32">
        <v>904753835</v>
      </c>
      <c r="G12" s="8">
        <f t="shared" si="0"/>
        <v>2450164</v>
      </c>
      <c r="H12" s="8">
        <f t="shared" si="1"/>
        <v>1168905599</v>
      </c>
    </row>
    <row r="13" spans="2:18" ht="11.25" x14ac:dyDescent="0.2">
      <c r="B13" s="24" t="s">
        <v>34</v>
      </c>
      <c r="C13" s="8">
        <v>2328900</v>
      </c>
      <c r="D13" s="8">
        <v>257811830</v>
      </c>
      <c r="E13" s="32">
        <v>72791</v>
      </c>
      <c r="F13" s="32">
        <v>825564513</v>
      </c>
      <c r="G13" s="8">
        <f t="shared" si="0"/>
        <v>2401691</v>
      </c>
      <c r="H13" s="8">
        <f t="shared" si="1"/>
        <v>1083376343</v>
      </c>
    </row>
    <row r="14" spans="2:18" ht="11.25" x14ac:dyDescent="0.2">
      <c r="B14" s="24" t="s">
        <v>35</v>
      </c>
      <c r="C14" s="8">
        <v>2369633</v>
      </c>
      <c r="D14" s="8">
        <v>258759382</v>
      </c>
      <c r="E14" s="33">
        <v>85841</v>
      </c>
      <c r="F14" s="32">
        <v>936507600</v>
      </c>
      <c r="G14" s="8">
        <f t="shared" si="0"/>
        <v>2455474</v>
      </c>
      <c r="H14" s="8">
        <f t="shared" si="1"/>
        <v>1195266982</v>
      </c>
    </row>
    <row r="15" spans="2:18" ht="11.25" x14ac:dyDescent="0.2">
      <c r="B15" s="24" t="s">
        <v>36</v>
      </c>
      <c r="C15" s="8">
        <v>2371018</v>
      </c>
      <c r="D15" s="8">
        <v>262651346</v>
      </c>
      <c r="E15" s="32">
        <v>92471</v>
      </c>
      <c r="F15" s="32">
        <v>833458325</v>
      </c>
      <c r="G15" s="8">
        <f t="shared" si="0"/>
        <v>2463489</v>
      </c>
      <c r="H15" s="8">
        <f t="shared" si="1"/>
        <v>1096109671</v>
      </c>
    </row>
    <row r="16" spans="2:18" ht="11.25" x14ac:dyDescent="0.2">
      <c r="B16" s="24" t="s">
        <v>37</v>
      </c>
      <c r="C16" s="8">
        <v>2349323</v>
      </c>
      <c r="D16" s="8">
        <v>258589517</v>
      </c>
      <c r="E16" s="32">
        <v>73101</v>
      </c>
      <c r="F16" s="32">
        <v>723436239</v>
      </c>
      <c r="G16" s="8">
        <f t="shared" si="0"/>
        <v>2422424</v>
      </c>
      <c r="H16" s="8">
        <f t="shared" si="1"/>
        <v>982025756</v>
      </c>
      <c r="J16" s="8"/>
      <c r="K16" s="8"/>
    </row>
    <row r="17" spans="2:14" ht="11.25" x14ac:dyDescent="0.2">
      <c r="B17" s="24" t="s">
        <v>38</v>
      </c>
      <c r="C17" s="8">
        <v>2419022</v>
      </c>
      <c r="D17" s="8">
        <v>268816147</v>
      </c>
      <c r="E17" s="32">
        <v>86526</v>
      </c>
      <c r="F17" s="32">
        <v>862961727</v>
      </c>
      <c r="G17" s="8">
        <f t="shared" si="0"/>
        <v>2505548</v>
      </c>
      <c r="H17" s="8">
        <f t="shared" si="1"/>
        <v>1131777874</v>
      </c>
    </row>
    <row r="18" spans="2:14" ht="12.75" x14ac:dyDescent="0.25">
      <c r="B18" s="34" t="s">
        <v>7</v>
      </c>
      <c r="C18" s="35">
        <f t="shared" ref="C18:H18" si="2">SUM(C6:C17)</f>
        <v>28036868</v>
      </c>
      <c r="D18" s="35">
        <f t="shared" si="2"/>
        <v>3032273478</v>
      </c>
      <c r="E18" s="36">
        <f t="shared" si="2"/>
        <v>969492</v>
      </c>
      <c r="F18" s="36">
        <f t="shared" si="2"/>
        <v>9853550166</v>
      </c>
      <c r="G18" s="35">
        <f t="shared" si="2"/>
        <v>29006360</v>
      </c>
      <c r="H18" s="35">
        <f t="shared" si="2"/>
        <v>12885823644</v>
      </c>
      <c r="I18" s="9"/>
      <c r="J18" s="116"/>
      <c r="K18" s="9"/>
    </row>
    <row r="19" spans="2:14" ht="11.25" x14ac:dyDescent="0.2">
      <c r="B19" s="3" t="s">
        <v>39</v>
      </c>
      <c r="C19" s="8"/>
      <c r="D19" s="8"/>
      <c r="E19" s="8"/>
      <c r="F19" s="8"/>
      <c r="G19" s="8"/>
      <c r="H19" s="8"/>
      <c r="J19" s="9"/>
      <c r="K19" s="9"/>
    </row>
    <row r="20" spans="2:14" ht="11.25" x14ac:dyDescent="0.2">
      <c r="B20" s="24" t="s">
        <v>5</v>
      </c>
      <c r="C20" s="8"/>
      <c r="D20" s="8"/>
      <c r="E20" s="8"/>
      <c r="F20" s="8"/>
      <c r="G20" s="8"/>
      <c r="H20" s="8"/>
    </row>
    <row r="21" spans="2:14" ht="11.25" x14ac:dyDescent="0.2">
      <c r="C21" s="122"/>
      <c r="D21" s="122"/>
      <c r="E21" s="122"/>
      <c r="F21" s="8"/>
      <c r="G21" s="8"/>
      <c r="H21" s="8"/>
    </row>
    <row r="22" spans="2:14" s="39" customFormat="1" ht="14.25" x14ac:dyDescent="0.25">
      <c r="B22" s="37" t="s">
        <v>138</v>
      </c>
      <c r="C22" s="38"/>
      <c r="D22" s="38"/>
      <c r="E22" s="38"/>
      <c r="F22" s="38"/>
      <c r="G22" s="37"/>
      <c r="H22" s="38"/>
      <c r="N22" s="37"/>
    </row>
    <row r="23" spans="2:14" ht="12.75" x14ac:dyDescent="0.25">
      <c r="B23" s="40"/>
      <c r="C23" s="8"/>
      <c r="D23" s="8"/>
      <c r="E23" s="8"/>
      <c r="F23" s="8"/>
      <c r="G23" s="8"/>
      <c r="H23" s="8"/>
    </row>
    <row r="24" spans="2:14" ht="11.25" x14ac:dyDescent="0.2">
      <c r="C24" s="8"/>
      <c r="D24" s="8"/>
      <c r="E24" s="8"/>
      <c r="F24" s="8"/>
      <c r="G24" s="8"/>
      <c r="H24" s="8"/>
    </row>
    <row r="25" spans="2:14" ht="11.25" x14ac:dyDescent="0.2">
      <c r="C25" s="8"/>
      <c r="D25" s="8"/>
      <c r="E25" s="8"/>
      <c r="F25" s="8"/>
      <c r="G25" s="76"/>
      <c r="H25" s="8"/>
    </row>
    <row r="26" spans="2:14" ht="11.25" x14ac:dyDescent="0.2">
      <c r="C26" s="8"/>
      <c r="D26" s="8"/>
      <c r="E26" s="8"/>
      <c r="F26" s="8"/>
      <c r="G26" s="8"/>
      <c r="H26" s="8"/>
    </row>
    <row r="27" spans="2:14" ht="11.25" x14ac:dyDescent="0.2">
      <c r="C27" s="8"/>
      <c r="D27" s="8"/>
      <c r="E27" s="8"/>
      <c r="F27" s="8"/>
      <c r="G27" s="8"/>
      <c r="H27" s="8"/>
    </row>
    <row r="28" spans="2:14" ht="11.25" x14ac:dyDescent="0.2">
      <c r="C28" s="8"/>
      <c r="D28" s="8"/>
      <c r="E28" s="8"/>
      <c r="F28" s="8"/>
      <c r="G28" s="8"/>
      <c r="H28" s="8"/>
    </row>
    <row r="29" spans="2:14" ht="11.25" x14ac:dyDescent="0.2">
      <c r="C29" s="8"/>
      <c r="D29" s="8"/>
      <c r="E29" s="8"/>
      <c r="F29" s="8"/>
      <c r="G29" s="8"/>
      <c r="H29" s="8"/>
    </row>
    <row r="30" spans="2:14" ht="11.25" x14ac:dyDescent="0.2">
      <c r="C30" s="8"/>
      <c r="D30" s="8"/>
      <c r="E30" s="8"/>
      <c r="F30" s="8"/>
      <c r="G30" s="8"/>
      <c r="H30" s="8"/>
    </row>
    <row r="31" spans="2:14" ht="11.25" x14ac:dyDescent="0.2">
      <c r="C31" s="8"/>
      <c r="D31" s="8"/>
      <c r="E31" s="8"/>
      <c r="F31" s="8"/>
      <c r="G31" s="8"/>
      <c r="H31" s="8"/>
    </row>
    <row r="32" spans="2:14" ht="11.25" x14ac:dyDescent="0.2">
      <c r="C32" s="8"/>
      <c r="D32" s="8"/>
      <c r="E32" s="8"/>
      <c r="F32" s="8"/>
      <c r="G32" s="8"/>
      <c r="H32" s="8"/>
    </row>
    <row r="45" spans="2:8" ht="12.75" x14ac:dyDescent="0.25">
      <c r="B45" s="2"/>
      <c r="C45" s="8"/>
      <c r="D45" s="8"/>
      <c r="E45" s="8"/>
      <c r="F45" s="8"/>
      <c r="G45" s="8"/>
      <c r="H45" s="8"/>
    </row>
    <row r="46" spans="2:8" ht="11.25" x14ac:dyDescent="0.2">
      <c r="C46" s="8"/>
      <c r="D46" s="8"/>
      <c r="E46" s="8"/>
      <c r="F46" s="8"/>
      <c r="G46" s="8"/>
      <c r="H46" s="8"/>
    </row>
    <row r="47" spans="2:8" ht="11.25" x14ac:dyDescent="0.2">
      <c r="C47" s="8"/>
      <c r="D47" s="8"/>
      <c r="E47" s="8"/>
      <c r="F47" s="8"/>
      <c r="G47" s="8"/>
      <c r="H47" s="8"/>
    </row>
  </sheetData>
  <mergeCells count="7">
    <mergeCell ref="B4:B5"/>
    <mergeCell ref="J8:R8"/>
    <mergeCell ref="C4:D4"/>
    <mergeCell ref="E4:F4"/>
    <mergeCell ref="G4:H4"/>
    <mergeCell ref="J6:N6"/>
    <mergeCell ref="J7:Q7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6CD3E-48C4-40E3-B19C-F0DB953B0B65}">
  <dimension ref="A2:C14"/>
  <sheetViews>
    <sheetView showGridLines="0" workbookViewId="0">
      <selection activeCell="C15" sqref="C15"/>
    </sheetView>
  </sheetViews>
  <sheetFormatPr defaultRowHeight="15" x14ac:dyDescent="0.25"/>
  <cols>
    <col min="1" max="1" width="49.140625" bestFit="1" customWidth="1"/>
    <col min="2" max="2" width="26.7109375" customWidth="1"/>
    <col min="3" max="3" width="32.28515625" customWidth="1"/>
  </cols>
  <sheetData>
    <row r="2" spans="1:3" x14ac:dyDescent="0.25">
      <c r="A2" s="43" t="s">
        <v>139</v>
      </c>
    </row>
    <row r="4" spans="1:3" ht="25.5" customHeight="1" x14ac:dyDescent="0.25">
      <c r="A4" s="45" t="s">
        <v>40</v>
      </c>
      <c r="B4" s="46" t="s">
        <v>160</v>
      </c>
      <c r="C4" s="46" t="s">
        <v>159</v>
      </c>
    </row>
    <row r="5" spans="1:3" x14ac:dyDescent="0.25">
      <c r="A5" s="47" t="s">
        <v>42</v>
      </c>
      <c r="B5" s="48">
        <v>2208</v>
      </c>
      <c r="C5" s="48">
        <v>11186</v>
      </c>
    </row>
    <row r="6" spans="1:3" x14ac:dyDescent="0.25">
      <c r="A6" s="47" t="s">
        <v>41</v>
      </c>
      <c r="B6" s="48">
        <v>829.63633913902015</v>
      </c>
      <c r="C6" s="48">
        <v>8549</v>
      </c>
    </row>
    <row r="7" spans="1:3" x14ac:dyDescent="0.25">
      <c r="A7" s="1"/>
      <c r="B7" s="44"/>
      <c r="C7" s="44"/>
    </row>
    <row r="8" spans="1:3" x14ac:dyDescent="0.25">
      <c r="A8" s="47"/>
      <c r="B8" s="47" t="s">
        <v>41</v>
      </c>
      <c r="C8" s="47" t="s">
        <v>42</v>
      </c>
    </row>
    <row r="9" spans="1:3" x14ac:dyDescent="0.25">
      <c r="A9" s="46" t="s">
        <v>159</v>
      </c>
      <c r="B9" s="48">
        <v>8549</v>
      </c>
      <c r="C9" s="48">
        <v>11186</v>
      </c>
    </row>
    <row r="10" spans="1:3" x14ac:dyDescent="0.25">
      <c r="A10" s="46" t="s">
        <v>160</v>
      </c>
      <c r="B10" s="49">
        <v>829.63633913902015</v>
      </c>
      <c r="C10" s="49">
        <v>2208</v>
      </c>
    </row>
    <row r="14" spans="1:3" x14ac:dyDescent="0.25">
      <c r="A14" s="43" t="s">
        <v>139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50F90-209F-4323-B89E-514DE7F10149}">
  <dimension ref="B2:I21"/>
  <sheetViews>
    <sheetView showGridLines="0" topLeftCell="B1" zoomScale="110" zoomScaleNormal="110" workbookViewId="0">
      <selection activeCell="G26" sqref="G26"/>
    </sheetView>
  </sheetViews>
  <sheetFormatPr defaultColWidth="8" defaultRowHeight="12.95" customHeight="1" x14ac:dyDescent="0.2"/>
  <cols>
    <col min="1" max="1" width="2.42578125" style="3" customWidth="1"/>
    <col min="2" max="2" width="19.85546875" style="3" customWidth="1"/>
    <col min="3" max="3" width="16.42578125" style="3" customWidth="1"/>
    <col min="4" max="4" width="22.42578125" style="3" customWidth="1"/>
    <col min="5" max="5" width="14.28515625" style="3" bestFit="1" customWidth="1"/>
    <col min="6" max="7" width="8" style="3"/>
    <col min="8" max="8" width="12.28515625" style="3" customWidth="1"/>
    <col min="9" max="9" width="13.7109375" style="3" customWidth="1"/>
    <col min="10" max="10" width="8" style="3"/>
    <col min="11" max="11" width="12.85546875" style="3" bestFit="1" customWidth="1"/>
    <col min="12" max="12" width="8" style="3"/>
    <col min="13" max="13" width="14.28515625" style="3" bestFit="1" customWidth="1"/>
    <col min="14" max="17" width="8" style="3"/>
    <col min="18" max="18" width="11.42578125" style="3" customWidth="1"/>
    <col min="19" max="19" width="10.85546875" style="3" customWidth="1"/>
    <col min="20" max="20" width="13.28515625" style="3" customWidth="1"/>
    <col min="21" max="16384" width="8" style="3"/>
  </cols>
  <sheetData>
    <row r="2" spans="2:9" ht="14.25" x14ac:dyDescent="0.25">
      <c r="B2" s="117" t="s">
        <v>140</v>
      </c>
    </row>
    <row r="3" spans="2:9" ht="17.25" x14ac:dyDescent="0.3">
      <c r="B3" s="41"/>
    </row>
    <row r="5" spans="2:9" ht="28.5" x14ac:dyDescent="0.2">
      <c r="B5" s="244" t="s">
        <v>21</v>
      </c>
      <c r="C5" s="245" t="s">
        <v>43</v>
      </c>
      <c r="D5" s="245" t="s">
        <v>44</v>
      </c>
      <c r="H5" s="239"/>
      <c r="I5" s="239"/>
    </row>
    <row r="6" spans="2:9" ht="12.75" x14ac:dyDescent="0.2">
      <c r="B6" s="246" t="s">
        <v>27</v>
      </c>
      <c r="C6" s="38">
        <v>898893</v>
      </c>
      <c r="D6" s="38">
        <v>49476472</v>
      </c>
    </row>
    <row r="7" spans="2:9" ht="12.75" x14ac:dyDescent="0.2">
      <c r="B7" s="246" t="s">
        <v>28</v>
      </c>
      <c r="C7" s="38">
        <v>871240</v>
      </c>
      <c r="D7" s="38">
        <v>48525209</v>
      </c>
      <c r="H7" s="8"/>
      <c r="I7" s="8"/>
    </row>
    <row r="8" spans="2:9" ht="12.75" x14ac:dyDescent="0.2">
      <c r="B8" s="246" t="s">
        <v>29</v>
      </c>
      <c r="C8" s="38">
        <v>938598</v>
      </c>
      <c r="D8" s="38">
        <v>50915770</v>
      </c>
      <c r="H8" s="8"/>
      <c r="I8" s="8"/>
    </row>
    <row r="9" spans="2:9" ht="12.75" x14ac:dyDescent="0.2">
      <c r="B9" s="246" t="s">
        <v>30</v>
      </c>
      <c r="C9" s="38">
        <v>926899</v>
      </c>
      <c r="D9" s="38">
        <v>49853633</v>
      </c>
      <c r="H9" s="8"/>
      <c r="I9" s="8"/>
    </row>
    <row r="10" spans="2:9" ht="12.75" x14ac:dyDescent="0.2">
      <c r="B10" s="246" t="s">
        <v>31</v>
      </c>
      <c r="C10" s="38">
        <v>941420</v>
      </c>
      <c r="D10" s="38">
        <v>47877690</v>
      </c>
      <c r="G10" s="8"/>
      <c r="H10" s="8"/>
    </row>
    <row r="11" spans="2:9" ht="12.75" x14ac:dyDescent="0.2">
      <c r="B11" s="246" t="s">
        <v>32</v>
      </c>
      <c r="C11" s="38">
        <v>899534</v>
      </c>
      <c r="D11" s="38">
        <v>45954073</v>
      </c>
      <c r="H11" s="9"/>
      <c r="I11" s="9"/>
    </row>
    <row r="12" spans="2:9" ht="12.75" x14ac:dyDescent="0.2">
      <c r="B12" s="246" t="s">
        <v>33</v>
      </c>
      <c r="C12" s="38">
        <v>972690</v>
      </c>
      <c r="D12" s="38">
        <v>52143278</v>
      </c>
    </row>
    <row r="13" spans="2:9" ht="12.75" x14ac:dyDescent="0.2">
      <c r="B13" s="246" t="s">
        <v>34</v>
      </c>
      <c r="C13" s="38">
        <v>901073</v>
      </c>
      <c r="D13" s="38">
        <v>50932098</v>
      </c>
    </row>
    <row r="14" spans="2:9" ht="12.75" x14ac:dyDescent="0.2">
      <c r="B14" s="246" t="s">
        <v>35</v>
      </c>
      <c r="C14" s="38">
        <v>991716</v>
      </c>
      <c r="D14" s="38">
        <v>55811238</v>
      </c>
    </row>
    <row r="15" spans="2:9" ht="12.75" x14ac:dyDescent="0.2">
      <c r="B15" s="246" t="s">
        <v>36</v>
      </c>
      <c r="C15" s="38">
        <v>987716</v>
      </c>
      <c r="D15" s="38">
        <v>52574529</v>
      </c>
    </row>
    <row r="16" spans="2:9" ht="12.75" x14ac:dyDescent="0.2">
      <c r="B16" s="246" t="s">
        <v>37</v>
      </c>
      <c r="C16" s="38">
        <v>909093</v>
      </c>
      <c r="D16" s="38">
        <v>48036136</v>
      </c>
    </row>
    <row r="17" spans="2:8" ht="12.75" x14ac:dyDescent="0.2">
      <c r="B17" s="246" t="s">
        <v>38</v>
      </c>
      <c r="C17" s="38">
        <v>1016266</v>
      </c>
      <c r="D17" s="38">
        <v>55690057</v>
      </c>
    </row>
    <row r="18" spans="2:8" ht="14.25" x14ac:dyDescent="0.25">
      <c r="B18" s="247" t="s">
        <v>7</v>
      </c>
      <c r="C18" s="248">
        <f>SUM(C6:C17)</f>
        <v>11255138</v>
      </c>
      <c r="D18" s="248">
        <f>SUM(D6:D17)</f>
        <v>607790183</v>
      </c>
      <c r="G18" s="8"/>
      <c r="H18" s="8"/>
    </row>
    <row r="19" spans="2:8" ht="12.75" x14ac:dyDescent="0.2">
      <c r="B19" s="3" t="s">
        <v>45</v>
      </c>
      <c r="C19" s="38"/>
      <c r="D19" s="38"/>
    </row>
    <row r="20" spans="2:8" ht="11.25" x14ac:dyDescent="0.2">
      <c r="B20" s="24" t="s">
        <v>5</v>
      </c>
      <c r="C20" s="8"/>
      <c r="D20" s="8"/>
    </row>
    <row r="21" spans="2:8" ht="11.25" x14ac:dyDescent="0.2">
      <c r="C21" s="8"/>
      <c r="D21" s="8"/>
    </row>
  </sheetData>
  <mergeCells count="1">
    <mergeCell ref="H5:I5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62E97-2998-4273-874C-34ED4F72FBDE}">
  <dimension ref="B2:G45"/>
  <sheetViews>
    <sheetView workbookViewId="0">
      <selection activeCell="G33" sqref="G32:G33"/>
    </sheetView>
  </sheetViews>
  <sheetFormatPr defaultColWidth="9.140625" defaultRowHeight="15" x14ac:dyDescent="0.25"/>
  <cols>
    <col min="1" max="1" width="7.85546875" style="53" customWidth="1"/>
    <col min="2" max="2" width="9.140625" style="53"/>
    <col min="3" max="3" width="18.42578125" style="53" customWidth="1"/>
    <col min="4" max="4" width="23.5703125" style="53" customWidth="1"/>
    <col min="5" max="7" width="11.140625" style="53" bestFit="1" customWidth="1"/>
    <col min="8" max="16384" width="9.140625" style="53"/>
  </cols>
  <sheetData>
    <row r="2" spans="2:4" x14ac:dyDescent="0.25">
      <c r="B2" s="52" t="s">
        <v>141</v>
      </c>
    </row>
    <row r="4" spans="2:4" x14ac:dyDescent="0.25">
      <c r="B4" s="54"/>
      <c r="C4" s="54"/>
      <c r="D4" s="54"/>
    </row>
    <row r="5" spans="2:4" ht="15" customHeight="1" x14ac:dyDescent="0.25">
      <c r="C5" s="240" t="s">
        <v>7</v>
      </c>
      <c r="D5" s="240"/>
    </row>
    <row r="6" spans="2:4" ht="33.75" x14ac:dyDescent="0.25">
      <c r="B6" s="55" t="s">
        <v>21</v>
      </c>
      <c r="C6" s="223" t="s">
        <v>43</v>
      </c>
      <c r="D6" s="223" t="s">
        <v>44</v>
      </c>
    </row>
    <row r="7" spans="2:4" x14ac:dyDescent="0.25">
      <c r="B7" s="56">
        <v>44927</v>
      </c>
      <c r="C7" s="57">
        <v>14713876</v>
      </c>
      <c r="D7" s="57">
        <v>36270662.090000004</v>
      </c>
    </row>
    <row r="8" spans="2:4" x14ac:dyDescent="0.25">
      <c r="B8" s="58" t="s">
        <v>46</v>
      </c>
      <c r="C8" s="57">
        <v>14855191</v>
      </c>
      <c r="D8" s="57">
        <v>31195661.140000001</v>
      </c>
    </row>
    <row r="9" spans="2:4" x14ac:dyDescent="0.25">
      <c r="B9" s="56">
        <v>44986</v>
      </c>
      <c r="C9" s="57">
        <v>15729033</v>
      </c>
      <c r="D9" s="57">
        <v>33799262.640000023</v>
      </c>
    </row>
    <row r="10" spans="2:4" x14ac:dyDescent="0.25">
      <c r="B10" s="56">
        <v>45017</v>
      </c>
      <c r="C10" s="57">
        <v>14938506</v>
      </c>
      <c r="D10" s="57">
        <v>36408029.810000002</v>
      </c>
    </row>
    <row r="11" spans="2:4" x14ac:dyDescent="0.25">
      <c r="B11" s="56">
        <v>45047</v>
      </c>
      <c r="C11" s="57">
        <v>15302568</v>
      </c>
      <c r="D11" s="57">
        <v>33025851.889999997</v>
      </c>
    </row>
    <row r="12" spans="2:4" x14ac:dyDescent="0.25">
      <c r="B12" s="56">
        <v>45078</v>
      </c>
      <c r="C12" s="57">
        <v>15242557</v>
      </c>
      <c r="D12" s="57">
        <v>34710380.129999995</v>
      </c>
    </row>
    <row r="13" spans="2:4" x14ac:dyDescent="0.25">
      <c r="B13" s="56">
        <v>45108</v>
      </c>
      <c r="C13" s="57">
        <v>16006425</v>
      </c>
      <c r="D13" s="57">
        <v>41923802.619999997</v>
      </c>
    </row>
    <row r="14" spans="2:4" x14ac:dyDescent="0.25">
      <c r="B14" s="56">
        <v>45139</v>
      </c>
      <c r="C14" s="57">
        <v>15291487</v>
      </c>
      <c r="D14" s="57">
        <v>36885654.160000019</v>
      </c>
    </row>
    <row r="15" spans="2:4" x14ac:dyDescent="0.25">
      <c r="B15" s="56">
        <v>45170</v>
      </c>
      <c r="C15" s="57">
        <v>15546514</v>
      </c>
      <c r="D15" s="57">
        <v>38640677.530000009</v>
      </c>
    </row>
    <row r="16" spans="2:4" x14ac:dyDescent="0.25">
      <c r="B16" s="56">
        <v>45210</v>
      </c>
      <c r="C16" s="57">
        <v>16161710</v>
      </c>
      <c r="D16" s="57">
        <v>42015498.090000018</v>
      </c>
    </row>
    <row r="17" spans="2:6" x14ac:dyDescent="0.25">
      <c r="B17" s="56">
        <v>45231</v>
      </c>
      <c r="C17" s="57">
        <v>15558305</v>
      </c>
      <c r="D17" s="57">
        <v>36852266.829999998</v>
      </c>
    </row>
    <row r="18" spans="2:6" x14ac:dyDescent="0.25">
      <c r="B18" s="59">
        <v>45261</v>
      </c>
      <c r="C18" s="60">
        <v>15768948</v>
      </c>
      <c r="D18" s="60">
        <v>36303934.989999995</v>
      </c>
    </row>
    <row r="19" spans="2:6" x14ac:dyDescent="0.25">
      <c r="B19" s="56">
        <v>45292</v>
      </c>
      <c r="C19" s="57">
        <v>15914742</v>
      </c>
      <c r="D19" s="57">
        <v>42043412.090000011</v>
      </c>
    </row>
    <row r="20" spans="2:6" x14ac:dyDescent="0.25">
      <c r="B20" s="58" t="s">
        <v>47</v>
      </c>
      <c r="C20" s="57">
        <v>15375802</v>
      </c>
      <c r="D20" s="57">
        <v>35497072.140000001</v>
      </c>
    </row>
    <row r="21" spans="2:6" x14ac:dyDescent="0.25">
      <c r="B21" s="56">
        <v>45352</v>
      </c>
      <c r="C21" s="57">
        <v>15766800</v>
      </c>
      <c r="D21" s="57">
        <v>37239453.359999999</v>
      </c>
    </row>
    <row r="22" spans="2:6" x14ac:dyDescent="0.25">
      <c r="B22" s="56">
        <v>45383</v>
      </c>
      <c r="C22" s="57">
        <v>16166064</v>
      </c>
      <c r="D22" s="57">
        <v>41935533.040000007</v>
      </c>
    </row>
    <row r="23" spans="2:6" x14ac:dyDescent="0.25">
      <c r="B23" s="56">
        <v>45413</v>
      </c>
      <c r="C23" s="57">
        <v>16152000</v>
      </c>
      <c r="D23" s="57">
        <v>38073761.480000004</v>
      </c>
    </row>
    <row r="24" spans="2:6" x14ac:dyDescent="0.25">
      <c r="B24" s="56">
        <v>45444</v>
      </c>
      <c r="C24" s="57">
        <v>15809354</v>
      </c>
      <c r="D24" s="57">
        <v>39058560.769999996</v>
      </c>
    </row>
    <row r="25" spans="2:6" x14ac:dyDescent="0.25">
      <c r="B25" s="56">
        <v>45474</v>
      </c>
      <c r="C25" s="57">
        <v>16471683</v>
      </c>
      <c r="D25" s="57">
        <v>45778136.49000001</v>
      </c>
    </row>
    <row r="26" spans="2:6" x14ac:dyDescent="0.25">
      <c r="B26" s="56">
        <v>45505</v>
      </c>
      <c r="C26" s="57">
        <v>15392151</v>
      </c>
      <c r="D26" s="57">
        <v>40942112.800000004</v>
      </c>
    </row>
    <row r="27" spans="2:6" x14ac:dyDescent="0.25">
      <c r="B27" s="56">
        <v>45536</v>
      </c>
      <c r="C27" s="57">
        <v>16041883</v>
      </c>
      <c r="D27" s="57">
        <v>40910106.980000012</v>
      </c>
    </row>
    <row r="28" spans="2:6" x14ac:dyDescent="0.25">
      <c r="B28" s="56">
        <v>45576</v>
      </c>
      <c r="C28" s="57">
        <v>16430318</v>
      </c>
      <c r="D28" s="57">
        <v>45498394.020000003</v>
      </c>
    </row>
    <row r="29" spans="2:6" x14ac:dyDescent="0.25">
      <c r="B29" s="56">
        <v>45597</v>
      </c>
      <c r="C29" s="57">
        <v>15834464</v>
      </c>
      <c r="D29" s="57">
        <v>39576344.11999999</v>
      </c>
    </row>
    <row r="30" spans="2:6" x14ac:dyDescent="0.25">
      <c r="B30" s="59">
        <v>45627</v>
      </c>
      <c r="C30" s="60">
        <v>16226409</v>
      </c>
      <c r="D30" s="60">
        <v>40168603.860000007</v>
      </c>
      <c r="E30" s="123"/>
      <c r="F30" s="123"/>
    </row>
    <row r="31" spans="2:6" x14ac:dyDescent="0.25">
      <c r="B31" s="56">
        <v>45658</v>
      </c>
      <c r="C31" s="60">
        <v>16043631</v>
      </c>
      <c r="D31" s="60">
        <v>47918713.969999999</v>
      </c>
    </row>
    <row r="32" spans="2:6" x14ac:dyDescent="0.25">
      <c r="B32" s="58" t="s">
        <v>50</v>
      </c>
      <c r="C32" s="60">
        <v>15556580</v>
      </c>
      <c r="D32" s="60">
        <v>39610509.789999999</v>
      </c>
      <c r="E32" s="124"/>
      <c r="F32" s="124"/>
    </row>
    <row r="33" spans="2:7" x14ac:dyDescent="0.25">
      <c r="B33" s="56">
        <v>45717</v>
      </c>
      <c r="C33" s="60">
        <v>16232950</v>
      </c>
      <c r="D33" s="60">
        <v>40050374.409999996</v>
      </c>
    </row>
    <row r="34" spans="2:7" x14ac:dyDescent="0.25">
      <c r="B34" s="56">
        <v>45748</v>
      </c>
      <c r="C34" s="60">
        <v>16014705</v>
      </c>
      <c r="D34" s="60">
        <v>46174759.839999996</v>
      </c>
    </row>
    <row r="35" spans="2:7" x14ac:dyDescent="0.25">
      <c r="B35" s="56">
        <v>45778</v>
      </c>
      <c r="C35" s="60">
        <v>16131217</v>
      </c>
      <c r="D35" s="60">
        <v>41161724.360000007</v>
      </c>
    </row>
    <row r="36" spans="2:7" x14ac:dyDescent="0.25">
      <c r="B36" s="56">
        <v>45809</v>
      </c>
      <c r="C36" s="60">
        <v>16403480</v>
      </c>
      <c r="D36" s="60">
        <v>41721308.82</v>
      </c>
    </row>
    <row r="37" spans="2:7" x14ac:dyDescent="0.25">
      <c r="B37" s="56">
        <v>45839</v>
      </c>
      <c r="C37" s="60">
        <v>15284323</v>
      </c>
      <c r="D37" s="60">
        <v>48653313.060000017</v>
      </c>
    </row>
    <row r="38" spans="2:7" x14ac:dyDescent="0.25">
      <c r="B38" s="56">
        <v>45870</v>
      </c>
      <c r="C38" s="60">
        <v>14309032</v>
      </c>
      <c r="D38" s="60">
        <v>42011001.539999999</v>
      </c>
    </row>
    <row r="39" spans="2:7" x14ac:dyDescent="0.25">
      <c r="B39" s="56">
        <v>45901</v>
      </c>
      <c r="C39" s="60">
        <v>15090557</v>
      </c>
      <c r="D39" s="60">
        <v>42214392.07</v>
      </c>
    </row>
    <row r="40" spans="2:7" x14ac:dyDescent="0.25">
      <c r="B40" s="56">
        <v>45941</v>
      </c>
      <c r="C40" s="60">
        <v>15300710</v>
      </c>
      <c r="D40" s="60">
        <v>47493817.319999985</v>
      </c>
    </row>
    <row r="41" spans="2:7" x14ac:dyDescent="0.25">
      <c r="B41" s="56">
        <v>45962</v>
      </c>
      <c r="C41" s="60">
        <v>14621424</v>
      </c>
      <c r="D41" s="60">
        <v>40840344.329999998</v>
      </c>
    </row>
    <row r="42" spans="2:7" x14ac:dyDescent="0.25">
      <c r="B42" s="62">
        <v>45992</v>
      </c>
      <c r="C42" s="63">
        <v>15172302</v>
      </c>
      <c r="D42" s="63">
        <v>41498065.74000001</v>
      </c>
      <c r="F42" s="123"/>
      <c r="G42" s="123"/>
    </row>
    <row r="43" spans="2:7" s="64" customFormat="1" x14ac:dyDescent="0.25">
      <c r="B43" s="65" t="s">
        <v>48</v>
      </c>
      <c r="C43" s="65"/>
      <c r="D43" s="65"/>
    </row>
    <row r="44" spans="2:7" x14ac:dyDescent="0.25">
      <c r="B44" s="61" t="s">
        <v>49</v>
      </c>
      <c r="C44" s="61"/>
      <c r="D44" s="61"/>
    </row>
    <row r="45" spans="2:7" x14ac:dyDescent="0.25">
      <c r="B45" s="61" t="s">
        <v>5</v>
      </c>
      <c r="C45" s="61"/>
      <c r="D45" s="61"/>
    </row>
  </sheetData>
  <mergeCells count="1">
    <mergeCell ref="C5:D5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EBF69-314F-4927-A398-48930CE42609}">
  <dimension ref="B2:J24"/>
  <sheetViews>
    <sheetView showGridLines="0" zoomScale="120" zoomScaleNormal="120" workbookViewId="0">
      <selection activeCell="F17" sqref="F17"/>
    </sheetView>
  </sheetViews>
  <sheetFormatPr defaultColWidth="8" defaultRowHeight="12.95" customHeight="1" x14ac:dyDescent="0.2"/>
  <cols>
    <col min="1" max="1" width="2.42578125" style="50" customWidth="1"/>
    <col min="2" max="2" width="26.85546875" style="50" customWidth="1"/>
    <col min="3" max="3" width="13.28515625" style="50" customWidth="1"/>
    <col min="4" max="5" width="20.28515625" style="50" customWidth="1"/>
    <col min="6" max="6" width="13.42578125" style="50" customWidth="1"/>
    <col min="7" max="7" width="18" style="50" customWidth="1"/>
    <col min="8" max="8" width="15.85546875" style="50" customWidth="1"/>
    <col min="9" max="9" width="11" style="50" customWidth="1"/>
    <col min="10" max="16384" width="8" style="50"/>
  </cols>
  <sheetData>
    <row r="2" spans="2:10" ht="14.25" x14ac:dyDescent="0.25">
      <c r="B2" s="69" t="s">
        <v>142</v>
      </c>
    </row>
    <row r="3" spans="2:10" ht="11.25" x14ac:dyDescent="0.2">
      <c r="B3" s="70" t="s">
        <v>54</v>
      </c>
    </row>
    <row r="4" spans="2:10" ht="11.25" x14ac:dyDescent="0.2"/>
    <row r="6" spans="2:10" ht="12.75" x14ac:dyDescent="0.2">
      <c r="B6" s="4" t="s">
        <v>51</v>
      </c>
      <c r="C6" s="5" t="s">
        <v>8</v>
      </c>
      <c r="D6" s="5" t="s">
        <v>11</v>
      </c>
      <c r="E6" s="5" t="s">
        <v>7</v>
      </c>
      <c r="G6" s="8"/>
      <c r="J6" s="8"/>
    </row>
    <row r="7" spans="2:10" ht="15" x14ac:dyDescent="0.2">
      <c r="B7" s="50" t="s">
        <v>52</v>
      </c>
      <c r="C7" s="8">
        <v>7204889</v>
      </c>
      <c r="D7" s="8">
        <v>463887</v>
      </c>
      <c r="E7" s="8">
        <v>7668776</v>
      </c>
      <c r="F7" s="8"/>
      <c r="G7" s="71"/>
      <c r="H7" s="8"/>
      <c r="I7" s="8"/>
      <c r="J7" s="8"/>
    </row>
    <row r="8" spans="2:10" ht="11.25" x14ac:dyDescent="0.2">
      <c r="B8" s="50" t="s">
        <v>53</v>
      </c>
      <c r="C8" s="8">
        <v>239870</v>
      </c>
      <c r="D8" s="8">
        <v>1349</v>
      </c>
      <c r="E8" s="8">
        <v>241219</v>
      </c>
      <c r="F8" s="8"/>
      <c r="G8" s="8"/>
      <c r="H8" s="8"/>
      <c r="I8" s="8"/>
      <c r="J8" s="8"/>
    </row>
    <row r="9" spans="2:10" ht="12.75" x14ac:dyDescent="0.25">
      <c r="B9" s="34" t="s">
        <v>7</v>
      </c>
      <c r="C9" s="35">
        <v>7444759</v>
      </c>
      <c r="D9" s="30">
        <v>465236</v>
      </c>
      <c r="E9" s="30">
        <v>7909995</v>
      </c>
      <c r="F9" s="8"/>
      <c r="G9" s="8"/>
      <c r="H9" s="9"/>
      <c r="I9" s="8"/>
    </row>
    <row r="10" spans="2:10" ht="11.25" x14ac:dyDescent="0.2">
      <c r="B10" s="50" t="s">
        <v>55</v>
      </c>
      <c r="F10" s="8"/>
      <c r="G10" s="8"/>
      <c r="H10" s="9"/>
    </row>
    <row r="11" spans="2:10" ht="11.25" x14ac:dyDescent="0.2">
      <c r="B11" s="50" t="s">
        <v>167</v>
      </c>
      <c r="F11" s="8"/>
      <c r="G11" s="8"/>
    </row>
    <row r="12" spans="2:10" ht="11.25" x14ac:dyDescent="0.2">
      <c r="B12" s="24" t="s">
        <v>5</v>
      </c>
      <c r="F12" s="8"/>
      <c r="G12" s="8"/>
    </row>
    <row r="13" spans="2:10" ht="11.25" x14ac:dyDescent="0.2">
      <c r="C13" s="9"/>
      <c r="D13" s="9"/>
      <c r="E13" s="9"/>
    </row>
    <row r="14" spans="2:10" ht="17.25" x14ac:dyDescent="0.2">
      <c r="C14" s="67"/>
      <c r="D14" s="68"/>
      <c r="E14" s="68"/>
    </row>
    <row r="15" spans="2:10" ht="11.25" x14ac:dyDescent="0.2">
      <c r="D15" s="8"/>
      <c r="E15" s="8"/>
      <c r="F15" s="8"/>
    </row>
    <row r="16" spans="2:10" ht="11.25" x14ac:dyDescent="0.2">
      <c r="C16" s="8"/>
      <c r="D16" s="8"/>
      <c r="E16" s="8"/>
      <c r="F16" s="8"/>
    </row>
    <row r="17" spans="3:6" ht="11.25" x14ac:dyDescent="0.2">
      <c r="D17" s="8"/>
      <c r="E17" s="8"/>
      <c r="F17" s="8"/>
    </row>
    <row r="18" spans="3:6" ht="11.25" x14ac:dyDescent="0.2">
      <c r="D18" s="8"/>
      <c r="E18" s="8"/>
      <c r="F18" s="8"/>
    </row>
    <row r="19" spans="3:6" ht="11.25" x14ac:dyDescent="0.2">
      <c r="C19" s="8"/>
      <c r="D19" s="8"/>
      <c r="E19" s="8"/>
    </row>
    <row r="20" spans="3:6" ht="11.25" x14ac:dyDescent="0.2">
      <c r="C20" s="8"/>
      <c r="D20" s="8"/>
      <c r="E20" s="8"/>
    </row>
    <row r="21" spans="3:6" ht="11.25" x14ac:dyDescent="0.2">
      <c r="C21" s="8"/>
      <c r="D21" s="8"/>
      <c r="E21" s="8"/>
    </row>
    <row r="24" spans="3:6" ht="11.25" x14ac:dyDescent="0.2">
      <c r="C24" s="9"/>
      <c r="D24" s="9"/>
      <c r="E24" s="9"/>
      <c r="F24" s="9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F7F8C-F858-46F3-9AA6-31B49AFE0E63}">
  <dimension ref="B2:J19"/>
  <sheetViews>
    <sheetView showGridLines="0" zoomScale="130" zoomScaleNormal="130" workbookViewId="0">
      <selection activeCell="L28" sqref="L28"/>
    </sheetView>
  </sheetViews>
  <sheetFormatPr defaultColWidth="8" defaultRowHeight="12.95" customHeight="1" x14ac:dyDescent="0.2"/>
  <cols>
    <col min="1" max="1" width="2.42578125" style="73" customWidth="1"/>
    <col min="2" max="2" width="22.42578125" style="73" customWidth="1"/>
    <col min="3" max="3" width="15.5703125" style="73" customWidth="1"/>
    <col min="4" max="4" width="19.42578125" style="73" customWidth="1"/>
    <col min="5" max="5" width="17.28515625" style="73" customWidth="1"/>
    <col min="6" max="16384" width="8" style="73"/>
  </cols>
  <sheetData>
    <row r="2" spans="2:10" ht="14.25" x14ac:dyDescent="0.25">
      <c r="B2" s="241" t="s">
        <v>143</v>
      </c>
      <c r="C2" s="241"/>
      <c r="D2" s="241"/>
      <c r="E2" s="241"/>
      <c r="F2" s="241"/>
    </row>
    <row r="3" spans="2:10" ht="11.25" x14ac:dyDescent="0.2">
      <c r="B3" s="242"/>
      <c r="C3" s="242"/>
      <c r="D3" s="242"/>
      <c r="E3" s="242"/>
    </row>
    <row r="4" spans="2:10" ht="17.100000000000001" customHeight="1" x14ac:dyDescent="0.2">
      <c r="B4" s="74" t="s">
        <v>56</v>
      </c>
      <c r="C4" s="75" t="s">
        <v>8</v>
      </c>
      <c r="D4" s="75" t="s">
        <v>11</v>
      </c>
      <c r="E4" s="75" t="s">
        <v>7</v>
      </c>
    </row>
    <row r="5" spans="2:10" ht="17.100000000000001" customHeight="1" x14ac:dyDescent="0.2">
      <c r="B5" s="73" t="s">
        <v>13</v>
      </c>
      <c r="C5" s="76">
        <v>1976594</v>
      </c>
      <c r="D5" s="76">
        <v>247363</v>
      </c>
      <c r="E5" s="76">
        <f>C5+D5</f>
        <v>2223957</v>
      </c>
      <c r="H5" s="76"/>
    </row>
    <row r="6" spans="2:10" ht="17.100000000000001" customHeight="1" x14ac:dyDescent="0.2">
      <c r="B6" s="73" t="s">
        <v>14</v>
      </c>
      <c r="C6" s="76">
        <v>2492878</v>
      </c>
      <c r="D6" s="76">
        <v>245825</v>
      </c>
      <c r="E6" s="76">
        <f>C6+D6</f>
        <v>2738703</v>
      </c>
      <c r="H6" s="76"/>
    </row>
    <row r="7" spans="2:10" ht="17.100000000000001" customHeight="1" x14ac:dyDescent="0.2">
      <c r="B7" s="73" t="s">
        <v>16</v>
      </c>
      <c r="C7" s="76">
        <v>21103</v>
      </c>
      <c r="D7" s="73">
        <v>33</v>
      </c>
      <c r="E7" s="76">
        <f>C7+D7</f>
        <v>21136</v>
      </c>
      <c r="H7" s="76"/>
    </row>
    <row r="8" spans="2:10" ht="17.100000000000001" customHeight="1" x14ac:dyDescent="0.2">
      <c r="B8" s="73" t="s">
        <v>57</v>
      </c>
      <c r="C8" s="76">
        <v>655012</v>
      </c>
      <c r="D8" s="76">
        <v>1082</v>
      </c>
      <c r="E8" s="76">
        <f>C8+D8</f>
        <v>656094</v>
      </c>
      <c r="J8" s="76"/>
    </row>
    <row r="9" spans="2:10" ht="17.100000000000001" customHeight="1" x14ac:dyDescent="0.2">
      <c r="B9" s="77" t="s">
        <v>58</v>
      </c>
      <c r="C9" s="78">
        <v>1420540</v>
      </c>
      <c r="D9" s="78">
        <v>38412</v>
      </c>
      <c r="E9" s="78">
        <f>C9+D9</f>
        <v>1458952</v>
      </c>
    </row>
    <row r="10" spans="2:10" ht="11.25" x14ac:dyDescent="0.2">
      <c r="B10" s="243" t="s">
        <v>59</v>
      </c>
      <c r="C10" s="243"/>
      <c r="D10" s="243"/>
    </row>
    <row r="11" spans="2:10" ht="11.25" x14ac:dyDescent="0.2">
      <c r="B11" s="79" t="s">
        <v>5</v>
      </c>
      <c r="C11" s="80"/>
      <c r="D11" s="80"/>
    </row>
    <row r="12" spans="2:10" ht="12.95" customHeight="1" x14ac:dyDescent="0.2">
      <c r="C12" s="82"/>
    </row>
    <row r="13" spans="2:10" ht="12.95" customHeight="1" x14ac:dyDescent="0.2">
      <c r="C13" s="82"/>
    </row>
    <row r="14" spans="2:10" ht="11.25" x14ac:dyDescent="0.2">
      <c r="C14" s="82"/>
      <c r="D14" s="81"/>
    </row>
    <row r="15" spans="2:10" ht="11.25" x14ac:dyDescent="0.2">
      <c r="C15" s="76"/>
      <c r="D15" s="76"/>
    </row>
    <row r="16" spans="2:10" ht="11.25" x14ac:dyDescent="0.2">
      <c r="C16" s="76"/>
      <c r="D16" s="76"/>
    </row>
    <row r="17" spans="3:4" ht="11.25" x14ac:dyDescent="0.2"/>
    <row r="18" spans="3:4" ht="11.25" x14ac:dyDescent="0.2">
      <c r="C18" s="76"/>
    </row>
    <row r="19" spans="3:4" ht="11.25" x14ac:dyDescent="0.2">
      <c r="C19" s="76"/>
      <c r="D19" s="76"/>
    </row>
  </sheetData>
  <mergeCells count="3">
    <mergeCell ref="B2:F2"/>
    <mergeCell ref="B3:E3"/>
    <mergeCell ref="B10:D10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D3D06-6840-473E-A37F-E688FEAEB4B8}">
  <dimension ref="B2:D15"/>
  <sheetViews>
    <sheetView showGridLines="0" zoomScale="140" zoomScaleNormal="140" workbookViewId="0">
      <selection activeCell="V30" sqref="V30"/>
    </sheetView>
  </sheetViews>
  <sheetFormatPr defaultColWidth="8" defaultRowHeight="12.95" customHeight="1" x14ac:dyDescent="0.2"/>
  <cols>
    <col min="1" max="1" width="2.42578125" style="66" customWidth="1"/>
    <col min="2" max="2" width="18.28515625" style="66" customWidth="1"/>
    <col min="3" max="3" width="12.140625" style="66" customWidth="1"/>
    <col min="4" max="4" width="17.42578125" style="66" customWidth="1"/>
    <col min="5" max="16384" width="8" style="66"/>
  </cols>
  <sheetData>
    <row r="2" spans="2:4" ht="17.25" x14ac:dyDescent="0.3">
      <c r="B2" s="41" t="s">
        <v>144</v>
      </c>
    </row>
    <row r="3" spans="2:4" ht="11.25" x14ac:dyDescent="0.2">
      <c r="B3" s="66" t="s">
        <v>54</v>
      </c>
    </row>
    <row r="5" spans="2:4" ht="25.5" x14ac:dyDescent="0.2">
      <c r="B5" s="4" t="s">
        <v>60</v>
      </c>
      <c r="C5" s="5" t="s">
        <v>8</v>
      </c>
      <c r="D5" s="5" t="s">
        <v>11</v>
      </c>
    </row>
    <row r="6" spans="2:4" ht="11.25" x14ac:dyDescent="0.2">
      <c r="B6" s="51">
        <v>1</v>
      </c>
      <c r="C6" s="8">
        <v>1139083</v>
      </c>
      <c r="D6" s="8">
        <v>39957</v>
      </c>
    </row>
    <row r="7" spans="2:4" ht="11.25" x14ac:dyDescent="0.2">
      <c r="B7" s="51">
        <v>2</v>
      </c>
      <c r="C7" s="8">
        <v>590804</v>
      </c>
      <c r="D7" s="8">
        <v>112900</v>
      </c>
    </row>
    <row r="8" spans="2:4" ht="11.25" x14ac:dyDescent="0.2">
      <c r="B8" s="51">
        <v>3</v>
      </c>
      <c r="C8" s="8">
        <v>1199920</v>
      </c>
      <c r="D8" s="8">
        <v>179959</v>
      </c>
    </row>
    <row r="9" spans="2:4" ht="11.25" x14ac:dyDescent="0.2">
      <c r="B9" s="12" t="s">
        <v>61</v>
      </c>
      <c r="C9" s="15">
        <v>1102660</v>
      </c>
      <c r="D9" s="15">
        <v>18686</v>
      </c>
    </row>
    <row r="10" spans="2:4" ht="11.25" x14ac:dyDescent="0.2">
      <c r="B10" s="24" t="s">
        <v>62</v>
      </c>
    </row>
    <row r="11" spans="2:4" ht="11.25" x14ac:dyDescent="0.2">
      <c r="B11" s="66" t="s">
        <v>5</v>
      </c>
    </row>
    <row r="14" spans="2:4" ht="11.25" x14ac:dyDescent="0.2">
      <c r="D14" s="72"/>
    </row>
    <row r="15" spans="2:4" ht="11.2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22</vt:i4>
      </vt:variant>
      <vt:variant>
        <vt:lpstr>Imenovani rasponi</vt:lpstr>
      </vt:variant>
      <vt:variant>
        <vt:i4>4</vt:i4>
      </vt:variant>
    </vt:vector>
  </HeadingPairs>
  <TitlesOfParts>
    <vt:vector size="26" baseType="lpstr">
      <vt:lpstr>Tablica 1.</vt:lpstr>
      <vt:lpstr>Slika 1. </vt:lpstr>
      <vt:lpstr>Slika 2.</vt:lpstr>
      <vt:lpstr>Slika 3.</vt:lpstr>
      <vt:lpstr>Slika 4.</vt:lpstr>
      <vt:lpstr>Tablica 2. i Slika 5.</vt:lpstr>
      <vt:lpstr>Tablica 3. i Slika 6.</vt:lpstr>
      <vt:lpstr>Slika 7.</vt:lpstr>
      <vt:lpstr>Slika 8. i 9.</vt:lpstr>
      <vt:lpstr>Slika 10.</vt:lpstr>
      <vt:lpstr>Slika 11.</vt:lpstr>
      <vt:lpstr>Tablica 4. i 5.</vt:lpstr>
      <vt:lpstr>Tablica 6., Slika 12. i 13.</vt:lpstr>
      <vt:lpstr>Slika 14.</vt:lpstr>
      <vt:lpstr>Slika 15.</vt:lpstr>
      <vt:lpstr>Slika 16. </vt:lpstr>
      <vt:lpstr>Slika 17.</vt:lpstr>
      <vt:lpstr>Slika 18.</vt:lpstr>
      <vt:lpstr>Slika 19.</vt:lpstr>
      <vt:lpstr>Tablica 7.</vt:lpstr>
      <vt:lpstr>Tablica 8.</vt:lpstr>
      <vt:lpstr>Tablica 9.</vt:lpstr>
      <vt:lpstr>'Tablica 2. i Slika 5.'!_ftn1</vt:lpstr>
      <vt:lpstr>'Tablica 2. i Slika 5.'!_ftn2</vt:lpstr>
      <vt:lpstr>'Tablica 2. i Slika 5.'!_ftnref1</vt:lpstr>
      <vt:lpstr>'Tablica 2. i Slika 5.'!_ftnref2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Zrinka Bugarin</dc:creator>
  <cp:lastModifiedBy>Zrinka Bugarin</cp:lastModifiedBy>
  <dcterms:created xsi:type="dcterms:W3CDTF">2026-04-28T14:25:02Z</dcterms:created>
  <dcterms:modified xsi:type="dcterms:W3CDTF">2026-10-21T12:44:45Z</dcterms:modified>
</cp:coreProperties>
</file>